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8.xml" ContentType="application/vnd.openxmlformats-officedocument.drawing+xml"/>
  <Override PartName="/xl/charts/chart14.xml" ContentType="application/vnd.openxmlformats-officedocument.drawingml.chart+xml"/>
  <Override PartName="/xl/drawings/drawing27.xml" ContentType="application/vnd.openxmlformats-officedocument.drawing+xml"/>
  <Override PartName="/xl/charts/chart13.xml" ContentType="application/vnd.openxmlformats-officedocument.drawingml.char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charts/chart12.xml" ContentType="application/vnd.openxmlformats-officedocument.drawingml.chart+xml"/>
  <Override PartName="/xl/drawings/drawing23.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18.xml" ContentType="application/vnd.openxmlformats-officedocument.drawingml.chart+xml"/>
  <Override PartName="/xl/drawings/drawing34.xml" ContentType="application/vnd.openxmlformats-officedocument.drawing+xml"/>
  <Override PartName="/xl/drawings/drawing33.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22.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drawings/drawing20.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8.xml" ContentType="application/vnd.openxmlformats-officedocument.drawingml.chart+xml"/>
  <Override PartName="/xl/drawings/drawing19.xml" ContentType="application/vnd.openxmlformats-officedocument.drawing+xml"/>
  <Override PartName="/xl/drawings/drawing13.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7.xml" ContentType="application/vnd.openxmlformats-officedocument.drawing+xml"/>
  <Override PartName="/xl/drawings/drawing14.xml" ContentType="application/vnd.openxmlformats-officedocument.drawing+xml"/>
  <Override PartName="/xl/drawings/drawing12.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250" windowHeight="6975" tabRatio="1000" firstSheet="7" activeTab="31"/>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78"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'13'!$A$1:$E$23</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7">'Executive Summary 4'!$A$1:$AN$34</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3'!$A$1:$O$21</definedName>
    <definedName name="_xlnm.Print_Area" localSheetId="20">'Figure 4'!$A$1:$O$19</definedName>
    <definedName name="_xlnm.Print_Area" localSheetId="22">'Figure 5'!$A$1:$M$30</definedName>
    <definedName name="_xlnm.Print_Area" localSheetId="25">'Figure 6'!$A$1:$H$29</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calcMode="manual"/>
</workbook>
</file>

<file path=xl/calcChain.xml><?xml version="1.0" encoding="utf-8"?>
<calcChain xmlns="http://schemas.openxmlformats.org/spreadsheetml/2006/main">
  <c r="G17" i="57" l="1"/>
  <c r="F15" i="16"/>
  <c r="E15" i="16"/>
  <c r="C15" i="16"/>
  <c r="B15" i="16"/>
  <c r="L10" i="79"/>
  <c r="D12" i="74"/>
  <c r="D11" i="74"/>
  <c r="D10" i="74"/>
  <c r="D12" i="50"/>
  <c r="C12" i="50"/>
  <c r="B12" i="50"/>
  <c r="D10" i="50"/>
  <c r="K21" i="53"/>
  <c r="H21" i="53"/>
  <c r="E21" i="53"/>
  <c r="F15" i="8"/>
  <c r="E15" i="8"/>
  <c r="C15" i="8"/>
  <c r="B15" i="8"/>
  <c r="C13" i="7"/>
  <c r="B13" i="7"/>
  <c r="C13" i="6"/>
  <c r="B13" i="6"/>
  <c r="C13" i="5"/>
  <c r="B13" i="5"/>
  <c r="K17" i="4"/>
  <c r="J17" i="4"/>
  <c r="K16" i="4"/>
  <c r="J16" i="4"/>
  <c r="I17" i="4"/>
  <c r="H17" i="4"/>
  <c r="G17" i="4"/>
  <c r="I16" i="4"/>
  <c r="H16" i="4"/>
  <c r="G16" i="4"/>
  <c r="C12" i="74" l="1"/>
  <c r="B12" i="74"/>
  <c r="D11" i="50" l="1"/>
  <c r="D9" i="50"/>
  <c r="H15" i="53"/>
  <c r="J12" i="4"/>
  <c r="H12" i="4"/>
  <c r="K15" i="4"/>
  <c r="J15" i="4"/>
  <c r="I15" i="4"/>
  <c r="H15" i="4"/>
  <c r="G15" i="4"/>
  <c r="K12" i="4"/>
  <c r="K18" i="4" s="1"/>
  <c r="I12" i="4"/>
  <c r="G12" i="4"/>
  <c r="G18" i="4" s="1"/>
  <c r="J18" i="4" l="1"/>
  <c r="I18" i="4"/>
  <c r="H18" i="4"/>
  <c r="J16" i="57"/>
  <c r="I16" i="57"/>
  <c r="J15" i="57"/>
  <c r="I15" i="57"/>
  <c r="J14" i="57"/>
  <c r="I14" i="57"/>
  <c r="J13" i="57"/>
  <c r="I13" i="57"/>
  <c r="J12" i="57"/>
  <c r="I12" i="57"/>
  <c r="J11" i="57"/>
  <c r="I11" i="57"/>
  <c r="J10" i="57"/>
  <c r="I10" i="57"/>
  <c r="F17" i="57"/>
  <c r="H16" i="57"/>
  <c r="H15" i="57"/>
  <c r="H14" i="57"/>
  <c r="H13" i="57"/>
  <c r="H12" i="57"/>
  <c r="H11" i="57"/>
  <c r="H10" i="57"/>
  <c r="D17" i="57"/>
  <c r="J17" i="57" s="1"/>
  <c r="C17" i="57"/>
  <c r="E16" i="57"/>
  <c r="K16" i="57" s="1"/>
  <c r="E15" i="57"/>
  <c r="K15" i="57" s="1"/>
  <c r="E14" i="57"/>
  <c r="K14" i="57" s="1"/>
  <c r="E13" i="57"/>
  <c r="E12" i="57"/>
  <c r="K12" i="57" s="1"/>
  <c r="E11" i="57"/>
  <c r="K11" i="57" s="1"/>
  <c r="E10" i="57"/>
  <c r="K10" i="57" s="1"/>
  <c r="H17" i="57" l="1"/>
  <c r="K13" i="57"/>
  <c r="I17" i="57"/>
  <c r="E17" i="57"/>
  <c r="K17" i="57" s="1"/>
  <c r="I15" i="16"/>
  <c r="H15" i="16"/>
  <c r="I14" i="16"/>
  <c r="H14" i="16"/>
  <c r="I13" i="16"/>
  <c r="H13" i="16"/>
  <c r="I12" i="16"/>
  <c r="H12" i="16"/>
  <c r="I11" i="16"/>
  <c r="H11" i="16"/>
  <c r="G15" i="16"/>
  <c r="G14" i="16"/>
  <c r="G13" i="16"/>
  <c r="G12" i="16"/>
  <c r="G11" i="16"/>
  <c r="F16" i="16"/>
  <c r="G16" i="16" s="1"/>
  <c r="E16" i="16"/>
  <c r="D14" i="16"/>
  <c r="D13" i="16"/>
  <c r="J13" i="16" s="1"/>
  <c r="D12" i="16"/>
  <c r="D11" i="16"/>
  <c r="C16" i="16"/>
  <c r="D15" i="16"/>
  <c r="J15" i="16" s="1"/>
  <c r="I16" i="16" l="1"/>
  <c r="J14" i="16"/>
  <c r="J11" i="16"/>
  <c r="J12" i="16"/>
  <c r="B16" i="16"/>
  <c r="J12" i="52"/>
  <c r="I12" i="52"/>
  <c r="J11" i="52"/>
  <c r="I11" i="52"/>
  <c r="J10" i="52"/>
  <c r="I10" i="52"/>
  <c r="H12" i="52"/>
  <c r="K12" i="52" s="1"/>
  <c r="H11" i="52"/>
  <c r="H10" i="52"/>
  <c r="G13" i="52"/>
  <c r="F13" i="52"/>
  <c r="D13" i="52"/>
  <c r="J13" i="52" s="1"/>
  <c r="C13" i="52"/>
  <c r="I13" i="52" s="1"/>
  <c r="E12" i="52"/>
  <c r="E11" i="52"/>
  <c r="E10" i="52"/>
  <c r="J19" i="53"/>
  <c r="I19" i="53"/>
  <c r="J18" i="53"/>
  <c r="I18" i="53"/>
  <c r="J17" i="53"/>
  <c r="I17" i="53"/>
  <c r="J16" i="53"/>
  <c r="I16" i="53"/>
  <c r="J15" i="53"/>
  <c r="I15" i="53"/>
  <c r="J14" i="53"/>
  <c r="I14" i="53"/>
  <c r="J13" i="53"/>
  <c r="I13" i="53"/>
  <c r="J12" i="53"/>
  <c r="I12" i="53"/>
  <c r="H19" i="53"/>
  <c r="H18" i="53"/>
  <c r="H17" i="53"/>
  <c r="H16" i="53"/>
  <c r="H14" i="53"/>
  <c r="H13" i="53"/>
  <c r="H12" i="53"/>
  <c r="G20" i="53"/>
  <c r="F20" i="53"/>
  <c r="E19" i="53"/>
  <c r="E18" i="53"/>
  <c r="E17" i="53"/>
  <c r="E16" i="53"/>
  <c r="E15" i="53"/>
  <c r="E14" i="53"/>
  <c r="E13" i="53"/>
  <c r="E12" i="53"/>
  <c r="D20" i="53"/>
  <c r="C20" i="53"/>
  <c r="I13" i="9"/>
  <c r="H13" i="9"/>
  <c r="I12" i="9"/>
  <c r="H12" i="9"/>
  <c r="I11" i="9"/>
  <c r="H11" i="9"/>
  <c r="G13" i="9"/>
  <c r="G12" i="9"/>
  <c r="G11" i="9"/>
  <c r="F14" i="9"/>
  <c r="E14" i="9"/>
  <c r="D13" i="9"/>
  <c r="J13" i="9" s="1"/>
  <c r="D12" i="9"/>
  <c r="J12" i="9" s="1"/>
  <c r="D11" i="9"/>
  <c r="J11" i="9" s="1"/>
  <c r="C14" i="9"/>
  <c r="B14" i="9"/>
  <c r="H14" i="9" s="1"/>
  <c r="I15" i="8"/>
  <c r="H15" i="8"/>
  <c r="I14" i="8"/>
  <c r="H14" i="8"/>
  <c r="I13" i="8"/>
  <c r="H13" i="8"/>
  <c r="I12" i="8"/>
  <c r="H12" i="8"/>
  <c r="I11" i="8"/>
  <c r="I16" i="8" s="1"/>
  <c r="H11" i="8"/>
  <c r="G15" i="8"/>
  <c r="G14" i="8"/>
  <c r="G13" i="8"/>
  <c r="G12" i="8"/>
  <c r="G11" i="8"/>
  <c r="F16" i="8"/>
  <c r="E16" i="8"/>
  <c r="D14" i="8"/>
  <c r="D13" i="8"/>
  <c r="D12" i="8"/>
  <c r="D11" i="8"/>
  <c r="D15" i="8"/>
  <c r="C16" i="8"/>
  <c r="B16" i="8"/>
  <c r="D16" i="8" s="1"/>
  <c r="C14" i="7"/>
  <c r="B14" i="7"/>
  <c r="D12" i="7"/>
  <c r="D11" i="7"/>
  <c r="D10" i="7"/>
  <c r="D9" i="7"/>
  <c r="C14" i="6"/>
  <c r="B14" i="6"/>
  <c r="D12" i="6"/>
  <c r="D11" i="6"/>
  <c r="D10" i="6"/>
  <c r="D9" i="6"/>
  <c r="D13" i="5"/>
  <c r="D12" i="5"/>
  <c r="D11" i="5"/>
  <c r="D10" i="5"/>
  <c r="D9" i="5"/>
  <c r="C14" i="5"/>
  <c r="B14" i="5"/>
  <c r="H13" i="52" l="1"/>
  <c r="J11" i="8"/>
  <c r="J13" i="8"/>
  <c r="J15" i="8"/>
  <c r="J14" i="8"/>
  <c r="D14" i="5"/>
  <c r="K10" i="52"/>
  <c r="K14" i="53"/>
  <c r="K11" i="52"/>
  <c r="G16" i="8"/>
  <c r="J12" i="8"/>
  <c r="D14" i="9"/>
  <c r="G14" i="9"/>
  <c r="E20" i="53"/>
  <c r="K15" i="53"/>
  <c r="K17" i="53"/>
  <c r="K19" i="53"/>
  <c r="D16" i="16"/>
  <c r="J16" i="16" s="1"/>
  <c r="H16" i="16"/>
  <c r="E13" i="52"/>
  <c r="K13" i="52" s="1"/>
  <c r="K18" i="53"/>
  <c r="J20" i="53"/>
  <c r="K16" i="53"/>
  <c r="I20" i="53"/>
  <c r="K13" i="53"/>
  <c r="H20" i="53"/>
  <c r="K12" i="53"/>
  <c r="I14" i="9"/>
  <c r="H16" i="8"/>
  <c r="D13" i="7"/>
  <c r="D14" i="7" s="1"/>
  <c r="D13" i="6"/>
  <c r="D14" i="6" s="1"/>
  <c r="L14" i="4"/>
  <c r="L13" i="4"/>
  <c r="L11" i="4"/>
  <c r="L10" i="4"/>
  <c r="F14" i="4"/>
  <c r="F13" i="4"/>
  <c r="F11" i="4"/>
  <c r="F10" i="4"/>
  <c r="S12" i="73" s="1"/>
  <c r="E17" i="4"/>
  <c r="E16" i="4"/>
  <c r="E15" i="4"/>
  <c r="E12" i="4"/>
  <c r="D17" i="4"/>
  <c r="D16" i="4"/>
  <c r="D15" i="4"/>
  <c r="D12" i="4"/>
  <c r="C17" i="4"/>
  <c r="C16" i="4"/>
  <c r="C15" i="4"/>
  <c r="F15" i="4" s="1"/>
  <c r="C12" i="4"/>
  <c r="F12" i="2"/>
  <c r="E12" i="2"/>
  <c r="D12" i="2"/>
  <c r="C12" i="2"/>
  <c r="B12" i="2"/>
  <c r="J14" i="9" l="1"/>
  <c r="J16" i="8"/>
  <c r="F12" i="4"/>
  <c r="K20" i="53"/>
  <c r="C18" i="4"/>
  <c r="D18" i="4"/>
  <c r="E18" i="4"/>
  <c r="L15" i="4"/>
  <c r="M13" i="4"/>
  <c r="M14" i="4"/>
  <c r="M15" i="4"/>
  <c r="L16" i="4"/>
  <c r="L12" i="4"/>
  <c r="M12" i="4" s="1"/>
  <c r="M10" i="4"/>
  <c r="M11" i="4"/>
  <c r="L17" i="4"/>
  <c r="F17" i="4"/>
  <c r="F16" i="4"/>
  <c r="T20" i="62"/>
  <c r="T19" i="62"/>
  <c r="U20" i="62"/>
  <c r="U19" i="62"/>
  <c r="S12" i="47"/>
  <c r="S11" i="47"/>
  <c r="S10" i="47"/>
  <c r="S9" i="47"/>
  <c r="S8" i="47"/>
  <c r="P11" i="47"/>
  <c r="P10" i="47"/>
  <c r="P9" i="47"/>
  <c r="P8" i="47"/>
  <c r="V19" i="73"/>
  <c r="V18" i="73"/>
  <c r="S19" i="73"/>
  <c r="S18" i="73"/>
  <c r="V13" i="73"/>
  <c r="V12" i="73"/>
  <c r="S13" i="73"/>
  <c r="M17" i="4" l="1"/>
  <c r="L18" i="4"/>
  <c r="F18" i="4"/>
  <c r="M16" i="4"/>
  <c r="M14" i="77"/>
  <c r="M18" i="4" l="1"/>
  <c r="T14" i="62"/>
  <c r="T13" i="62"/>
  <c r="U9" i="75" l="1"/>
  <c r="U13" i="75"/>
  <c r="U14" i="75"/>
  <c r="T20" i="64"/>
  <c r="S19" i="64"/>
  <c r="S20" i="64"/>
  <c r="U14" i="62"/>
  <c r="U17" i="62"/>
  <c r="U10" i="61"/>
  <c r="U11" i="61"/>
  <c r="U12" i="61"/>
  <c r="U13" i="61"/>
  <c r="U14" i="61"/>
  <c r="U16" i="61"/>
  <c r="T10" i="61"/>
  <c r="T11" i="61"/>
  <c r="T12" i="61"/>
  <c r="T13" i="61"/>
  <c r="T14" i="61"/>
  <c r="T16"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S15" i="76"/>
  <c r="T19" i="64"/>
  <c r="R12" i="78"/>
  <c r="L11" i="79"/>
  <c r="L9" i="79"/>
  <c r="K11" i="79"/>
  <c r="K9" i="79"/>
  <c r="T14" i="78"/>
  <c r="T13" i="78"/>
  <c r="T12" i="78"/>
  <c r="T11" i="78"/>
  <c r="S14" i="78"/>
  <c r="S13" i="78"/>
  <c r="S12" i="78"/>
  <c r="S11" i="78"/>
  <c r="R14" i="78"/>
  <c r="R13" i="78"/>
  <c r="R11" i="78"/>
  <c r="M16" i="77"/>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<sst xmlns="http://schemas.openxmlformats.org/spreadsheetml/2006/main" count="856" uniqueCount="463">
  <si>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</si>
  <si>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</si>
  <si>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</si>
  <si>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</si>
  <si>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</si>
  <si>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</si>
  <si>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</si>
  <si>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</si>
  <si>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</si>
  <si>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</si>
  <si>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</si>
  <si>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</si>
  <si>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</si>
  <si>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</si>
  <si>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</si>
  <si>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</si>
  <si>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</si>
  <si>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</si>
  <si>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</si>
  <si>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</si>
  <si>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</si>
  <si>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</si>
  <si>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</si>
  <si>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</si>
  <si>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</si>
  <si>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</si>
  <si>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</si>
  <si>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</si>
  <si>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</si>
  <si>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</si>
  <si>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</si>
  <si>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</si>
  <si>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</si>
  <si>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</si>
  <si>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</si>
  <si>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</si>
  <si>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</si>
  <si>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</si>
  <si>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</si>
  <si>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</si>
  <si>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</si>
  <si>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</si>
  <si>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</si>
  <si>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</si>
  <si>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</si>
  <si>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</si>
  <si>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</si>
  <si>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</si>
  <si>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</si>
  <si>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</si>
  <si>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</si>
  <si>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</si>
  <si>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</si>
  <si>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</si>
  <si>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</si>
  <si>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</si>
  <si>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</si>
  <si>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</si>
  <si>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</si>
  <si>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</si>
  <si>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</si>
  <si>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</si>
  <si>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</si>
  <si>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</si>
  <si>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</si>
  <si>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</si>
  <si>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</si>
  <si>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</si>
  <si>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</si>
  <si>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</si>
  <si>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</si>
  <si>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</si>
  <si>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</si>
  <si>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</si>
  <si>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طالب
Student</t>
  </si>
  <si>
    <t>متقاعد
Retired</t>
  </si>
  <si>
    <t>أخرى
Other</t>
  </si>
  <si>
    <t>ربة منزل
Homemaker</t>
  </si>
  <si>
    <t>طالبة
Student</t>
  </si>
  <si>
    <t>لديها صعوبات
With Difficulties</t>
  </si>
  <si>
    <t>متقاعدة
Retired</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</si>
  <si>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</si>
  <si>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</si>
  <si>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</si>
  <si>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</si>
  <si>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</si>
  <si>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</si>
  <si>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</si>
  <si>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</si>
  <si>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</si>
  <si>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</si>
  <si>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</si>
  <si>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</si>
  <si>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</si>
  <si>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</si>
  <si>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</si>
  <si>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</si>
  <si>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</si>
  <si>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</si>
  <si>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</si>
  <si>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</si>
  <si>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</si>
  <si>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</si>
  <si>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</si>
  <si>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</si>
  <si>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</si>
  <si>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</si>
  <si>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</si>
  <si>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</si>
  <si>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</si>
  <si>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</si>
  <si>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</si>
  <si>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</si>
  <si>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</si>
  <si>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</si>
  <si>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</si>
  <si>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</si>
  <si>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</si>
  <si>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</si>
  <si>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</si>
  <si>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</si>
  <si>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</si>
  <si>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</si>
  <si>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</si>
  <si>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</si>
  <si>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</si>
  <si>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</si>
  <si>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</si>
  <si>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</si>
  <si>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</si>
  <si>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</si>
  <si>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</si>
  <si>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</si>
  <si>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أيــام العمــــل</t>
  </si>
  <si>
    <t>Days of work</t>
  </si>
  <si>
    <t>قلة الأجـــــور Low wage</t>
  </si>
  <si>
    <t>أيــام العمــــل Days of work</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</si>
  <si>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</si>
  <si>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</si>
  <si>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</si>
  <si>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</si>
  <si>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</si>
  <si>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</si>
  <si>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</si>
  <si>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</si>
  <si>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</si>
  <si>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</si>
  <si>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</si>
  <si>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</si>
  <si>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</si>
  <si>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</si>
  <si>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</si>
  <si>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</si>
  <si>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</si>
  <si>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</si>
  <si>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</si>
  <si>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</si>
  <si>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قلة الأجر</t>
  </si>
  <si>
    <t>Low Wage</t>
  </si>
  <si>
    <t>قلة الأجر
Low Wage</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</si>
  <si>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</si>
  <si>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</si>
  <si>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</si>
  <si>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</si>
  <si>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</si>
  <si>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</si>
  <si>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</si>
  <si>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</si>
  <si>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</si>
  <si>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</si>
  <si>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</si>
  <si>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</si>
  <si>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</si>
  <si>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</si>
  <si>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</si>
  <si>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</si>
  <si>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</si>
  <si>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</si>
  <si>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</si>
  <si>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</si>
  <si>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</si>
  <si>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</si>
  <si>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</si>
  <si>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</si>
  <si>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</si>
  <si>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</si>
  <si>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</si>
  <si>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</si>
  <si>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</si>
  <si>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</si>
  <si>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</si>
  <si>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Unemployed (15 +) by nationality, sex and reasons of unemployment</t>
  </si>
  <si>
    <t>السكان (15 سنة فأكثر) خارج قوة العمل حسب الجنسية والجنس والحالة التعليمية</t>
  </si>
  <si>
    <t>Qatari Unemployed persons (15 +) with secondary education who attended training program by sex and type of training</t>
  </si>
  <si>
    <t>المحتويات  CONTENTS</t>
  </si>
  <si>
    <t>Population and labor force by sex</t>
  </si>
  <si>
    <t>تقديـم</t>
  </si>
  <si>
    <t>Preface</t>
  </si>
  <si>
    <t>د. صالح بن محمد النابت</t>
  </si>
  <si>
    <t>وزير التخطيط التنموي والإحصاء</t>
  </si>
  <si>
    <t>Minister of Development Planning
and Statistics</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</si>
  <si>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</si>
  <si>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</si>
  <si>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</si>
  <si>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</si>
  <si>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</si>
  <si>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</si>
  <si>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</si>
  <si>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</si>
  <si>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</si>
  <si>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</si>
  <si>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</si>
  <si>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</si>
  <si>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</si>
  <si>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</si>
  <si>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</si>
  <si>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</si>
  <si>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</si>
  <si>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</si>
  <si>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</si>
  <si>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</si>
  <si>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</si>
  <si>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</si>
  <si>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</si>
  <si>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</si>
  <si>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</si>
  <si>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</si>
  <si>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</si>
  <si>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</si>
  <si>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</si>
  <si>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</si>
  <si>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</si>
  <si>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</si>
  <si>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</si>
  <si>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</si>
  <si>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</si>
  <si>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</si>
  <si>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</si>
  <si>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</si>
  <si>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</si>
  <si>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</si>
  <si>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</si>
  <si>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</si>
  <si>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</si>
  <si>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</si>
  <si>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</si>
  <si>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</si>
  <si>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</si>
  <si>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</si>
  <si>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</si>
  <si>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</si>
  <si>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</si>
  <si>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</si>
  <si>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</si>
  <si>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 xml:space="preserve">The quarterly results are made available only on the Ministry of Development Planning and Statistics - Statistics Sector website and will not include municipal data.  Annual results will be made available in a publication and will include municipal data.  It is hoped quarterly results will provide timely information for data users and decision makers.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</si>
  <si>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</si>
  <si>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</si>
  <si>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</si>
  <si>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</si>
  <si>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</si>
  <si>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</si>
  <si>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</si>
  <si>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</si>
  <si>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</si>
  <si>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</si>
  <si>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</si>
  <si>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</si>
  <si>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</si>
  <si>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</si>
  <si>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</si>
  <si>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</si>
  <si>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8.5"/>
        <color indexed="10"/>
        <rFont val="Arial"/>
        <family val="2"/>
      </rPr>
      <t>*</t>
    </r>
    <r>
      <rPr>
        <sz val="8.5"/>
        <rFont val="Arial"/>
        <family val="2"/>
      </rPr>
      <t xml:space="preserve"> Workers in paid employment are those with status in employment = employee</t>
    </r>
  </si>
  <si>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</si>
  <si>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</si>
  <si>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</si>
  <si>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</si>
  <si>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</si>
  <si>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</si>
  <si>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</si>
  <si>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</si>
  <si>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</si>
  <si>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</si>
  <si>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</si>
  <si>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</si>
  <si>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</si>
  <si>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</si>
  <si>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</si>
  <si>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</si>
  <si>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</si>
  <si>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</si>
  <si>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</si>
  <si>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</si>
  <si>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</si>
  <si>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t>population (15 +) out of labor force by nationality, sex and educational attainment</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</si>
  <si>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</si>
  <si>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</si>
  <si>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</si>
  <si>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</si>
  <si>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</si>
  <si>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</si>
  <si>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</si>
  <si>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</si>
  <si>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</si>
  <si>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</si>
  <si>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</si>
  <si>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</si>
  <si>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</si>
  <si>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</si>
  <si>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</si>
  <si>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</si>
  <si>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</si>
  <si>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</si>
  <si>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</si>
  <si>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</si>
  <si>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t>Qatari unemployed (15 +) with secondary education not willing to work in private sector by reasons</t>
  </si>
  <si>
    <t>population (15 +) out of labor force by nationality, sex and age groups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</si>
  <si>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</si>
  <si>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</si>
  <si>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</si>
  <si>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</si>
  <si>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</si>
  <si>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</si>
  <si>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</si>
  <si>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</si>
  <si>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</si>
  <si>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</si>
  <si>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</si>
  <si>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</si>
  <si>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</si>
  <si>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</si>
  <si>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</si>
  <si>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</si>
  <si>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</si>
  <si>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</si>
  <si>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</si>
  <si>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</si>
  <si>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Workers in Paid Employment ( 15 Years And Above ) by Sex and Average Monthly Wage (Q.R)</t>
  </si>
  <si>
    <t>شكل (2) / القطريون (15سنة فأكثر) غير النشيطين اقتصادياً وأسبابه حسب الجنس</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</si>
  <si>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تنفذه وزارة التخطيط التنموي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استراتيجية قطر الوطنية التي تسعى دولة قطر لتنفيذها بحلول العام 2030. </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</si>
  <si>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</si>
  <si>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</si>
  <si>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MDPS,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strategy that Qatar is seeking to implement by 2030.</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</si>
  <si>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</si>
  <si>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</si>
  <si>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</si>
  <si>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</si>
  <si>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</si>
  <si>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</si>
  <si>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Population (15 years and above) Economically Active/Inactive by nationality &amp; sex</t>
  </si>
  <si>
    <t>Qatari (15 years and above) Economically Inactive by Reason &amp; sex</t>
  </si>
  <si>
    <t>القطريون (15سنة فأكثر) غير النشيطين اقتصادياً وأسبابه حسب الجنس</t>
  </si>
  <si>
    <t>السكان (15سنة فأكثر) النشيطون وغير النشيطين اقتصادياً حسب الجنسية والجنس</t>
  </si>
  <si>
    <t xml:space="preserve">Unemployed (15 +) by nationality and reasons of unemployment </t>
  </si>
  <si>
    <t xml:space="preserve">Qatari unemployed persons (15 +) by sex and reasons of unemployment </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</si>
  <si>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</si>
  <si>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</si>
  <si>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</si>
  <si>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</si>
  <si>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</si>
  <si>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</si>
  <si>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</si>
  <si>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Unemployed (15 +) by nationality, sex and duration of employment search in months</t>
  </si>
  <si>
    <t>population out of labor force (15 +) by nationality and age groups</t>
  </si>
  <si>
    <t>Qatari population out of labor force (15 +) by sex and age groups</t>
  </si>
  <si>
    <t>population out of labor force (15 +) by nationality and educational attainment</t>
  </si>
  <si>
    <t>Qatari population out of labor force (15 +) by sex and educational attainment</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</si>
  <si>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</si>
  <si>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</si>
  <si>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</si>
  <si>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</si>
  <si>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</si>
  <si>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يعتمد إطار المعاينة المستخدم لهذا المسح على تعداد السكان والمساكن والمنشآت 2015 . وقد أخذت وزارة التخطيط التنموي والإحصاء بالإعتبار مناطق جغرافية صغيرة تسمى مربعات العد وهي مناطق العد المستخدمة في التعداد. ومن هذه المناطق تم انشاء وحدات المعاينة الأولية (PSUs).</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</si>
  <si>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</si>
  <si>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</si>
  <si>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 xml:space="preserve">The sampling frame used for this survey is based on 2015 Census of population, housing and establishments. The Ministry of Development Planning and Statistics has divided the whole country into small geographical areas called Census blocks.  These were enumeration areas during the Census.  These Blocks were combined to create Primary Sampling Units (PSUs).  </t>
  </si>
  <si>
    <t>الجدول</t>
  </si>
  <si>
    <t>Table</t>
  </si>
  <si>
    <t xml:space="preserve">   ختاماً نود أن نعبر عن شكرنا وتقديرنا لجميع أسر العينة التي كان لتجاوبها وتعاونها أكبر الأثر في إنجاح هذا المسح، وكذلك الشكر لجميع الذين عملوا في هذا المسح من داخل الوزارة أو خارجها.</t>
  </si>
  <si>
    <t xml:space="preserve">   We would like to express our thanks and appreciation to all sample households for their co-operation and positive response which made this task a success. We also thank all those who worked on this survey, whether from inside or outside the MDPS.</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</si>
  <si>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</si>
  <si>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</si>
  <si>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</si>
  <si>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</si>
  <si>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</si>
  <si>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</si>
  <si>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</si>
  <si>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</si>
  <si>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</si>
  <si>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</si>
  <si>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</si>
  <si>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</si>
  <si>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</si>
  <si>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</si>
  <si>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</si>
  <si>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</si>
  <si>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</si>
  <si>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</si>
  <si>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</si>
  <si>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</si>
  <si>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</si>
  <si>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</si>
  <si>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</si>
  <si>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</si>
  <si>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</si>
  <si>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</si>
  <si>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</si>
  <si>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</si>
  <si>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تتاح النتائج الفصلية  في موقع وزارة التخطيط التنموي والإحصاء- قطاع 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</si>
  <si>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</si>
  <si>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</si>
  <si>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</si>
  <si>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</si>
  <si>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</si>
  <si>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</si>
  <si>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</si>
  <si>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</si>
  <si>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</si>
  <si>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</si>
  <si>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</si>
  <si>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</si>
  <si>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</si>
  <si>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</si>
  <si>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</si>
  <si>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</si>
  <si>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</si>
  <si>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r>
      <rPr>
        <b/>
        <sz val="26"/>
        <rFont val="Times New Roman"/>
        <family val="1"/>
      </rPr>
      <t>Labor Force Survey</t>
    </r>
    <r>
      <rPr>
        <b/>
        <sz val="20"/>
        <rFont val="Times New Roman"/>
        <family val="1"/>
      </rPr>
      <t xml:space="preserve">
 The second quarter
(April – June) 2018</t>
    </r>
  </si>
  <si>
    <r>
      <rPr>
        <b/>
        <sz val="28"/>
        <rFont val="Times New Roman"/>
        <family val="1"/>
      </rPr>
      <t>مسح القوى العاملة</t>
    </r>
    <r>
      <rPr>
        <b/>
        <sz val="26"/>
        <rFont val="Times New Roman"/>
        <family val="1"/>
      </rPr>
      <t xml:space="preserve">
</t>
    </r>
    <r>
      <rPr>
        <b/>
        <sz val="24"/>
        <rFont val="Times New Roman"/>
        <family val="1"/>
      </rPr>
      <t>الربع الثاني
( أبريل – يونيو ) 2018</t>
    </r>
  </si>
  <si>
    <t xml:space="preserve">   يسر وزارة التخطيط التنموي والإحصاء أن تقدم نتائج الربع الثاني من العام 2018 لمسح القوى العاملة بالعينة. ونظراً للدور الرئيسي لإحصاءات سوق العمل في عملية التخطيط الاجتماعي والاقتصادي فقد قامت وزارة التخطيط التنموي والإحصاء بتنفيذ مسح القوى العاملة بالعينة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</si>
  <si>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Ministry of Development Planning and Statistics is hereby pleased to present the results of Labor Force Survey by Sample Q2, 2018 .Due to the central role of labor market statistics in a country’s socioeconomic planning process, the MDPS carried out a national labor force sample survey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</si>
  <si>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2018</t>
  </si>
  <si>
    <t>Labor Force Sample Survey - The second quarter of 2018</t>
  </si>
  <si>
    <t>ساعات الدوام</t>
  </si>
  <si>
    <t>Hours of work</t>
  </si>
  <si>
    <t>ساعات الدوام Hours of work</t>
  </si>
  <si>
    <t>Figure 1/ Evolution of the Population by Sex, during (Q2 2017 .. Q2 2018)</t>
  </si>
  <si>
    <t>شكل 1/ تطور أعداد السكان حسب الجنس خلال الفترة  ( Q2 2017 .. Q2 2018 )</t>
  </si>
  <si>
    <t>Figure 2 / Evolution of the Economically Active by Nationality, during ( Q2 2017 .. Q2 2018 )</t>
  </si>
  <si>
    <t>شكل 2/ تطور أعداد النشيطين اقتصادياً حسب الجنسية خلال الفترة  ( Q2 2017 .. Q2 2018 )</t>
  </si>
  <si>
    <t>Figure 3 / Evolution of the Economically Inactive by Nationality ( Qatari , Non-Qatari ), during ( Q2 2017 .. Q2 2018 )</t>
  </si>
  <si>
    <t>شكل 3/ تطور أعداد غير النشيطين اقتصادياً حسب الجنسية ( قطري ، غير قطري ) ، خلال الفترة  ( Q2 2017 .. Q2 2018 )</t>
  </si>
  <si>
    <t>انخفض عدد السكان بنسبة 3.6% عن الربع الأول 2018</t>
  </si>
  <si>
    <t>Population decreased by 3.6% as compared to the Q1 2018</t>
  </si>
  <si>
    <t>انخفض إجمالي السكان في الربع الثاني من العام 2018 قرابة 97 ألف نسمة ، وبنسبة 3.6 % عن إجمالي السكان في الربع الأول من العام 2018. وقد كان انخفض الإناث قرابة 47 ألف نسمة وبنسبة 7.1% عن إجمالي الإناث في الربع الأول 2018 أما الذكور فقد انخفض عددهم قرابة 49 ألف نسمة وبنسبة 2.4% عن إجمالي الذكور في الربع الأول 2018.
وبمقارنة أعداد السكان في الربع الثاني 2018 مع ذات الفترة من العام الماضي ، تُظهر النتائج ارتفاعاً في إجمالي السكان قرابة 41 ألف ، وقد بلغت نسبة الزيادة للذكور 1.6% عن الربع الثاني من 2017 ، أما الإناث فقد ارتفعت نسبتهم في الربع الثاني 2018 عن نفس الربع للسنة الماضية بمقدار 1.7%.</t>
  </si>
  <si>
    <t>Total population decreased in the second quarter of 2018 by some 97 thousand people, decreased by 3.6% compared to the total population in the first quarter of 2018. Females number decreased by 47 thousand people, by 7.1% of the total female population compared to Q1 2018, while males decreased by 49 thousand people, decreased by 2.4% as compared to total male population in the first quarter 2018.
Comparing the numbers of population in Q2 of 2018 with the same period last year, the results show an increase in the total population of about 41 thousand people. Males have increased by 1.6% compared to Q2 of 2017, while females have increased in Q2 of  2018 by 1.7% compared to the same quarter in 2017.</t>
  </si>
  <si>
    <t>أدى الانخفاض في إجمالي عدد السكان في الربع الثاني من العام 2018 إلى انخفض في أعداد السكان النشيطون اقتصادياً، حيث انخفض العدد قرابة 81 ألف فرد بنسبة 3.9% عن الربع الأول 2018 وجميعهم من الأفراد غير القطريين حيث انخفض العدد بنسبة 4.1% عن الربع الأول 2018.
 ارتفع السكان القطريون النشيطون اقتصادياً خلال الربع الثاني 2018 قرابة 389 فرد وبنسبة 0.4% عن الربع الأول 2018.</t>
  </si>
  <si>
    <t>انخفض عدد النشيطين اقتصادياً بنسبة 3.9%</t>
  </si>
  <si>
    <t xml:space="preserve">Economically-active population decreased by 3.9% </t>
  </si>
  <si>
    <t>انخفض عدد غير النشيطين اقتصادياً بنسبة 1.7%</t>
  </si>
  <si>
    <t xml:space="preserve">Economically-inactive population decreased by 1.7% </t>
  </si>
  <si>
    <r>
      <t>انخفض عدد السكان غير النشطين اقتصادياً في الربع الثاني 2018، حيث بلغ عددهم 277 ألف بانخفاض نسبته 1.7% عن الربع السابق ، ويعود الانخفاض بشكل رئيسي إلى انخفض أعداد غير النشيطين اقتصادياً من غير القطريين حيث انخفض من 184 ألف في الربع الأول 2018 إلى</t>
    </r>
    <r>
      <rPr>
        <sz val="11.5"/>
        <color rgb="FFFF0000"/>
        <rFont val="Arial"/>
        <family val="2"/>
      </rPr>
      <t xml:space="preserve"> </t>
    </r>
    <r>
      <rPr>
        <sz val="11.5"/>
        <rFont val="Arial"/>
        <family val="2"/>
      </rPr>
      <t>179 ألف في الربع الثاني 2018، أما القطريين فقد ارتفع العدد إلى 545 فرد خلال الربعين.</t>
    </r>
  </si>
  <si>
    <t xml:space="preserve">The number of economically inactive population in Q2 2018 decreased to 277 thousand people decreased by 1.7% compared to the previous quarter. This drop can be largely attributed to the decline of non-Qatari inactive population from 184 thousand people in Q1 2018 to 179 thousand in Q2 2018. However, Qatari inactive population  increased by 545 persons in both quarters. </t>
  </si>
  <si>
    <t>بلغت نسبة المشاركة في القوى العاملة بين الأفراد 15 سنة فأكثر  %87.8</t>
  </si>
  <si>
    <t>Labor force participation rate among individuals aged 15 years and above reached 87.8%</t>
  </si>
  <si>
    <t>The results of the Labor Force Sample Survey for Q2 2018, conducted by the Ministry of Development Planning and Statistics, showed an decrease in the number of participants in labor force from 2,079,046 workers in Q1, 2018 to 1,997,746 workers in Q2, 2018, accounting for 87.1% males versus 12.9% females.
The data indicates that the economic participation of the population aged (15 years and above) reached at 87.8%, accounting for 96.0% for males versus 55.8% for females. According to the same data, the age group (25-34 years) represented the highest rate of economic participation with 94.4%, while the economic dependency rate reached at 30.6% for that quarter. 
The results indicate that the economic participation rate of Qataris reached 51.8% of the total Qatari population aged 15 years and above, with 67.7% for Qatari males and 36.6% for Qatari females of the total Qatari labor force.</t>
  </si>
  <si>
    <t>أظهرت نتائج مسح القوى العاملة بالعينة للربع الثاني 2018 الذي نفذته وزارة التخطيط التنموي والإحصاء أن عدد المشاركين في القوى العاملة انخفض من 2,079,046 عاملاً للربع الأول من العام 2018 إلى 1,997,746 عاملاً للربع الثاني 2018، حيث بلغت نسبة الذكور منهم 87.1% ، مقابل 12.9% للإناث.
وتشير البيانات إلى أن نسبة المشاركة الاقتصادية للسكان (15 سنة فأكثر) بلغت 87.8%، حيث كانت بالنسبة للذكور 96.0%، مقابل 55.8% للإناث. وتمثل الفئة العمرية (25 - 34 سنة) أعلى معدل للمشاركة الاقتصادية بنسبة 94.4% وفقا لتلك البيانات. في حين بلغ معدل الإعالة الاقتصادية، 30.6% لهذا الربع.
وتشير النتائج إلى أن معدل المشاركة الاقتصادية للقطريين بلغ 51.8% من مجموع السكان القطريين بعمر 15 سنة فأكثر. ويمثل الذكور القطريون 67.7%، والإناث القطريات 36.6% من إجمالي القوى العاملة القطرية.</t>
  </si>
  <si>
    <t>انخفض عدد المشتغلين بأجر بنسبة %3.9</t>
  </si>
  <si>
    <t>The Number of Salaried Workers decreased by 3.9%</t>
  </si>
  <si>
    <t xml:space="preserve">انخفض عدد المشتغلين بأجر في السوق القطري من 2,073,496 مشتغلاً بأجر في الربع الأول 2018 ليصبح 1,992,470 مشتغلاً بأجر في الربع الثاني 2018، حيث بلغت نسبة المشتغلين بأجر من الذكور 87.1% ، مقابل 12.8% من الإناث. وقد بلغ متوسط الأجر الشهري للمشتغلين بأجر 10,922 ريالاً قطرياً، حيث بلغ المتوسط للذكور 11,297 ريالاً قطرياً، مقابل 9,951 ريالاً قطرياً للإناث. </t>
  </si>
  <si>
    <t>The number of salaried workers in the Qatari market decreased from  2,073,496 workers in Q1, 2018 to 1,992,470 workers in Q2, 2018 accounting for 87.1% males versus 12.8% females. The average monthly wage of salaried workers reached QR 10,922, accounting for QR 11,297 for males, compared to QR 9,951 for females.</t>
  </si>
  <si>
    <t xml:space="preserve">وصل عدد الباحثين عن عمل في دولة قطر حسب تعريف منظمة العمل الدولية 2,225 شخصاً في الربع الثاني من العام 2018، بلغت نسبة الذكور منهم 41.7% و بينما بلغت نسبة الإناث 58.3%، ليستقر معدل البطالة على 0.1% من الربع الثاني 2017 وحتى الربع الثاني للعام 2018. 
أما على مستوى الجنس فقد بلغ المعدل 0.1% للذكور مقابل 0.5% للإناث خلال الربع الثاني 2018. وبلغ معدل البطالة للقطريين 0.2%، بواقع 0.2% للذكور ، و 0.3% للإناث. وسُجلت أعلى معدلات بطالة لإجمالي المتعطلين في الفئة العمرية (15- 24) سنة حيث بلغت 0.5% في الربع الثاني 2018. </t>
  </si>
  <si>
    <t>The number of job seekers in Qatar, according to ILO definition, reached 2,225 people in Q2, 2018, accounting for 41.7% were males and 58.3% were females. The unemployment rate settled at 0.1% from Q2, 2017 to Q2, 2018.
 According to gender, the rate reached at 0.1% for males versus 0.5% for females during Q2, 2018. The unemployment rate for Qataris reached at 0.2%, of which 0.2% were males and 0.3% were females. The highest unemployment rates of the total unemployed in the age group (15-24 years) were recorded and reached 0.5% in Q2, 2018.</t>
  </si>
  <si>
    <t xml:space="preserve">Lower total population in Q2 of 2018 resulted in a decreased of economically active population, where the number decreased by 81 thousand people (3.9%) compared to Q1 of 2018 - all of them are non-Qataris . The number of non-Qatari economically active population decreased by 4.1% compared to the first quarter 2018.
The number of Qatari economically active population rose during Q2 of 2018 by 389 people, a 0.4% increase compared to the first quarter 2018. </t>
  </si>
  <si>
    <t>شكل (10) / القطريون غير النشيطين اقتصادياً (15 سنة فأكثر) حسب الجنس وفئات العمر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</si>
</sst>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1.5"/>
      <color rgb="FFFF0000"/>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8">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38">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0" xfId="0" applyFont="1" applyFill="1" applyBorder="1" applyAlignment="1">
      <alignment horizontal="righ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0" fontId="1" fillId="4" borderId="87"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1" fillId="0" borderId="0" xfId="0" applyFont="1" applyBorder="1" applyAlignment="1">
      <alignment horizontal="left" vertical="justify" wrapText="1" readingOrder="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2"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42"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62A-42C3-8791-5F9716A0A443}"/>
                </c:ext>
              </c:extLst>
            </c:dLbl>
            <c:dLbl>
              <c:idx val="1"/>
              <c:layout>
                <c:manualLayout>
                  <c:x val="-1.9359536869356007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62A-42C3-8791-5F9716A0A443}"/>
                </c:ext>
              </c:extLst>
            </c:dLbl>
            <c:dLbl>
              <c:idx val="2"/>
              <c:layout>
                <c:manualLayout>
                  <c:x val="-1.659388874516229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62A-42C3-8791-5F9716A0A443}"/>
                </c:ext>
              </c:extLst>
            </c:dLbl>
            <c:dLbl>
              <c:idx val="3"/>
              <c:layout>
                <c:manualLayout>
                  <c:x val="-2.212518499354962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62A-42C3-8791-5F9716A0A443}"/>
                </c:ext>
              </c:extLst>
            </c:dLbl>
            <c:dLbl>
              <c:idx val="4"/>
              <c:layout>
                <c:manualLayout>
                  <c:x val="-1.6593888745162395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B62A-42C3-8791-5F9716A0A443}"/>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2'!$O$13:$S$13</c:f>
              <c:numCache>
                <c:formatCode>General</c:formatCode>
                <c:ptCount val="5"/>
                <c:pt idx="0">
                  <c:v>1957</c:v>
                </c:pt>
                <c:pt idx="1">
                  <c:v>2002</c:v>
                </c:pt>
                <c:pt idx="2">
                  <c:v>2003</c:v>
                </c:pt>
                <c:pt idx="3">
                  <c:v>2037</c:v>
                </c:pt>
                <c:pt idx="4">
                  <c:v>1988</c:v>
                </c:pt>
              </c:numCache>
            </c:numRef>
          </c:val>
          <c:smooth val="0"/>
          <c:extLst xmlns:c16r2="http://schemas.microsoft.com/office/drawing/2015/06/chart">
            <c:ext xmlns:c16="http://schemas.microsoft.com/office/drawing/2014/chart" uri="{C3380CC4-5D6E-409C-BE32-E72D297353CC}">
              <c16:uniqueId val="{00000005-B62A-42C3-8791-5F9716A0A443}"/>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62A-42C3-8791-5F9716A0A443}"/>
                </c:ext>
              </c:extLst>
            </c:dLbl>
            <c:dLbl>
              <c:idx val="1"/>
              <c:layout>
                <c:manualLayout>
                  <c:x val="-2.2125184993549776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62A-42C3-8791-5F9716A0A443}"/>
                </c:ext>
              </c:extLst>
            </c:dLbl>
            <c:dLbl>
              <c:idx val="2"/>
              <c:layout>
                <c:manualLayout>
                  <c:x val="-1.659388874516229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62A-42C3-8791-5F9716A0A443}"/>
                </c:ext>
              </c:extLst>
            </c:dLbl>
            <c:dLbl>
              <c:idx val="3"/>
              <c:layout>
                <c:manualLayout>
                  <c:x val="-2.212518499354972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62A-42C3-8791-5F9716A0A443}"/>
                </c:ext>
              </c:extLst>
            </c:dLbl>
            <c:dLbl>
              <c:idx val="4"/>
              <c:layout>
                <c:manualLayout>
                  <c:x val="-2.4890833117743441E-2"/>
                  <c:y val="2.77777777777776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B62A-42C3-8791-5F9716A0A443}"/>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2'!$O$14:$S$14</c:f>
              <c:numCache>
                <c:formatCode>General</c:formatCode>
                <c:ptCount val="5"/>
                <c:pt idx="0">
                  <c:v>609</c:v>
                </c:pt>
                <c:pt idx="1">
                  <c:v>642</c:v>
                </c:pt>
                <c:pt idx="2">
                  <c:v>654</c:v>
                </c:pt>
                <c:pt idx="3">
                  <c:v>667</c:v>
                </c:pt>
                <c:pt idx="4">
                  <c:v>620</c:v>
                </c:pt>
              </c:numCache>
            </c:numRef>
          </c:val>
          <c:smooth val="0"/>
          <c:extLst xmlns:c16r2="http://schemas.microsoft.com/office/drawing/2015/06/chart">
            <c:ext xmlns:c16="http://schemas.microsoft.com/office/drawing/2014/chart" uri="{C3380CC4-5D6E-409C-BE32-E72D297353CC}">
              <c16:uniqueId val="{0000000B-B62A-42C3-8791-5F9716A0A443}"/>
            </c:ext>
          </c:extLst>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B62A-42C3-8791-5F9716A0A443}"/>
                </c:ext>
              </c:extLst>
            </c:dLbl>
            <c:dLbl>
              <c:idx val="1"/>
              <c:layout>
                <c:manualLayout>
                  <c:x val="-1.1153808828108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B62A-42C3-8791-5F9716A0A443}"/>
                </c:ext>
              </c:extLst>
            </c:dLbl>
            <c:dLbl>
              <c:idx val="2"/>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B62A-42C3-8791-5F9716A0A443}"/>
                </c:ext>
              </c:extLst>
            </c:dLbl>
            <c:dLbl>
              <c:idx val="3"/>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B62A-42C3-8791-5F9716A0A443}"/>
                </c:ext>
              </c:extLst>
            </c:dLbl>
            <c:dLbl>
              <c:idx val="4"/>
              <c:layout>
                <c:manualLayout>
                  <c:x val="-1.115380882810795E-2"/>
                  <c:y val="-4.62070052002891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B62A-42C3-8791-5F9716A0A443}"/>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2'!$O$11:$S$12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2'!$O$15:$S$15</c:f>
              <c:numCache>
                <c:formatCode>General</c:formatCode>
                <c:ptCount val="5"/>
                <c:pt idx="0">
                  <c:v>2566</c:v>
                </c:pt>
                <c:pt idx="1">
                  <c:v>2644</c:v>
                </c:pt>
                <c:pt idx="2">
                  <c:v>2657</c:v>
                </c:pt>
                <c:pt idx="3">
                  <c:v>2704</c:v>
                </c:pt>
                <c:pt idx="4">
                  <c:v>2608</c:v>
                </c:pt>
              </c:numCache>
            </c:numRef>
          </c:val>
          <c:smooth val="0"/>
          <c:extLst xmlns:c16r2="http://schemas.microsoft.com/office/drawing/2015/06/chart">
            <c:ext xmlns:c16="http://schemas.microsoft.com/office/drawing/2014/chart" uri="{C3380CC4-5D6E-409C-BE32-E72D297353CC}">
              <c16:uniqueId val="{00000011-B62A-42C3-8791-5F9716A0A443}"/>
            </c:ext>
          </c:extLst>
        </c:ser>
        <c:dLbls>
          <c:showLegendKey val="0"/>
          <c:showVal val="0"/>
          <c:showCatName val="0"/>
          <c:showSerName val="0"/>
          <c:showPercent val="0"/>
          <c:showBubbleSize val="0"/>
        </c:dLbls>
        <c:marker val="1"/>
        <c:smooth val="0"/>
        <c:axId val="86586880"/>
        <c:axId val="86588416"/>
      </c:lineChart>
      <c:catAx>
        <c:axId val="86586880"/>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86588416"/>
        <c:crosses val="autoZero"/>
        <c:auto val="1"/>
        <c:lblAlgn val="ctr"/>
        <c:lblOffset val="100"/>
        <c:noMultiLvlLbl val="0"/>
      </c:catAx>
      <c:valAx>
        <c:axId val="86588416"/>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52629080509E-2"/>
              <c:y val="0.3304255657775349"/>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6586880"/>
        <c:crosses val="autoZero"/>
        <c:crossBetween val="between"/>
        <c:majorUnit val="500"/>
        <c:minorUnit val="100"/>
      </c:valAx>
      <c:spPr>
        <a:noFill/>
      </c:spPr>
    </c:plotArea>
    <c:legend>
      <c:legendPos val="r"/>
      <c:layout>
        <c:manualLayout>
          <c:xMode val="edge"/>
          <c:yMode val="edge"/>
          <c:x val="0.15870121759490463"/>
          <c:y val="1.251703434393155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37"/>
          <c:y val="7.1881659889602142E-2"/>
          <c:w val="0.87067374842536349"/>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3'!$T$13:$T$20</c:f>
              <c:numCache>
                <c:formatCode>#,##0</c:formatCode>
                <c:ptCount val="8"/>
                <c:pt idx="0">
                  <c:v>756</c:v>
                </c:pt>
                <c:pt idx="1">
                  <c:v>157</c:v>
                </c:pt>
                <c:pt idx="2" formatCode="General">
                  <c:v>471</c:v>
                </c:pt>
                <c:pt idx="3" formatCode="General">
                  <c:v>528</c:v>
                </c:pt>
                <c:pt idx="4" formatCode="General">
                  <c:v>114</c:v>
                </c:pt>
                <c:pt idx="5" formatCode="General">
                  <c:v>114</c:v>
                </c:pt>
                <c:pt idx="6">
                  <c:v>57</c:v>
                </c:pt>
                <c:pt idx="7">
                  <c:v>228</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3'!$S$13:$S$20</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3'!$U$13:$U$20</c:f>
              <c:numCache>
                <c:formatCode>General</c:formatCode>
                <c:ptCount val="8"/>
                <c:pt idx="0">
                  <c:v>0</c:v>
                </c:pt>
                <c:pt idx="1">
                  <c:v>0</c:v>
                </c:pt>
                <c:pt idx="2">
                  <c:v>114</c:v>
                </c:pt>
                <c:pt idx="3">
                  <c:v>114</c:v>
                </c:pt>
                <c:pt idx="4">
                  <c:v>0</c:v>
                </c:pt>
                <c:pt idx="5">
                  <c:v>0</c:v>
                </c:pt>
                <c:pt idx="6" formatCode="#,##0">
                  <c:v>0</c:v>
                </c:pt>
                <c:pt idx="7" formatCode="#,##0">
                  <c:v>0</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13021696"/>
        <c:axId val="113023232"/>
      </c:barChart>
      <c:catAx>
        <c:axId val="113021696"/>
        <c:scaling>
          <c:orientation val="minMax"/>
        </c:scaling>
        <c:delete val="0"/>
        <c:axPos val="b"/>
        <c:numFmt formatCode="General" sourceLinked="1"/>
        <c:majorTickMark val="none"/>
        <c:minorTickMark val="none"/>
        <c:tickLblPos val="nextTo"/>
        <c:spPr>
          <a:ln w="9525" cap="sq"/>
        </c:spPr>
        <c:txPr>
          <a:bodyPr rot="0" vert="horz"/>
          <a:lstStyle/>
          <a:p>
            <a:pPr>
              <a:defRPr sz="1000" b="0" i="0" u="none" strike="noStrike" baseline="0">
                <a:solidFill>
                  <a:srgbClr val="000000"/>
                </a:solidFill>
                <a:latin typeface="Calibri"/>
                <a:ea typeface="Calibri"/>
                <a:cs typeface="Calibri"/>
              </a:defRPr>
            </a:pPr>
            <a:endParaRPr lang="en-US"/>
          </a:p>
        </c:txPr>
        <c:crossAx val="113023232"/>
        <c:crosses val="autoZero"/>
        <c:auto val="1"/>
        <c:lblAlgn val="ctr"/>
        <c:lblOffset val="100"/>
        <c:tickMarkSkip val="2"/>
        <c:noMultiLvlLbl val="0"/>
      </c:catAx>
      <c:valAx>
        <c:axId val="11302323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1302169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056E-2"/>
          <c:y val="9.2791645395658415E-2"/>
          <c:w val="0.88552824943161546"/>
          <c:h val="0.51989678523073124"/>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4'!$T$9:$T$16</c:f>
              <c:numCache>
                <c:formatCode>#,##0</c:formatCode>
                <c:ptCount val="8"/>
                <c:pt idx="0">
                  <c:v>0</c:v>
                </c:pt>
                <c:pt idx="1">
                  <c:v>0</c:v>
                </c:pt>
                <c:pt idx="2">
                  <c:v>57</c:v>
                </c:pt>
                <c:pt idx="3">
                  <c:v>57</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4'!$S$9:$S$16</c:f>
              <c:strCache>
                <c:ptCount val="8"/>
                <c:pt idx="0">
                  <c:v>قلة فرص العمل
Lack of Job Opportunities</c:v>
                </c:pt>
                <c:pt idx="1">
                  <c:v>قلة الأجر
Low Wage</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استغناء من جهة العمل
Discharged</c:v>
                </c:pt>
                <c:pt idx="7">
                  <c:v>أخرى
Others</c:v>
                </c:pt>
              </c:strCache>
            </c:strRef>
          </c:cat>
          <c:val>
            <c:numRef>
              <c:f>'Figure 4'!$U$9:$U$16</c:f>
              <c:numCache>
                <c:formatCode>#,##0</c:formatCode>
                <c:ptCount val="8"/>
                <c:pt idx="0">
                  <c:v>0</c:v>
                </c:pt>
                <c:pt idx="1">
                  <c:v>0</c:v>
                </c:pt>
                <c:pt idx="2">
                  <c:v>57</c:v>
                </c:pt>
                <c:pt idx="3">
                  <c:v>57</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13374336"/>
        <c:axId val="113375872"/>
      </c:barChart>
      <c:catAx>
        <c:axId val="1133743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375872"/>
        <c:crosses val="autoZero"/>
        <c:auto val="1"/>
        <c:lblAlgn val="ctr"/>
        <c:lblOffset val="100"/>
        <c:noMultiLvlLbl val="0"/>
      </c:catAx>
      <c:valAx>
        <c:axId val="1133758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11337433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538595999417288E-2"/>
          <c:y val="0.20177634747311352"/>
          <c:w val="0.87868058774933921"/>
          <c:h val="0.64305322270781229"/>
        </c:manualLayout>
      </c:layout>
      <c:barChart>
        <c:barDir val="col"/>
        <c:grouping val="stack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0</c:v>
                </c:pt>
                <c:pt idx="3">
                  <c:v>328</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0</c:v>
                </c:pt>
                <c:pt idx="1">
                  <c:v>0</c:v>
                </c:pt>
                <c:pt idx="2">
                  <c:v>428</c:v>
                </c:pt>
                <c:pt idx="3">
                  <c:v>699</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114</c:v>
                </c:pt>
                <c:pt idx="1">
                  <c:v>114</c:v>
                </c:pt>
                <c:pt idx="2" formatCode="#,##0">
                  <c:v>385</c:v>
                </c:pt>
                <c:pt idx="3" formatCode="#,##0">
                  <c:v>157</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0"/>
          <c:showCatName val="0"/>
          <c:showSerName val="0"/>
          <c:showPercent val="0"/>
          <c:showBubbleSize val="0"/>
        </c:dLbls>
        <c:gapWidth val="150"/>
        <c:overlap val="100"/>
        <c:axId val="112888832"/>
        <c:axId val="112894720"/>
      </c:barChart>
      <c:catAx>
        <c:axId val="112888832"/>
        <c:scaling>
          <c:orientation val="minMax"/>
        </c:scaling>
        <c:delete val="0"/>
        <c:axPos val="b"/>
        <c:numFmt formatCode="General" sourceLinked="0"/>
        <c:majorTickMark val="out"/>
        <c:minorTickMark val="none"/>
        <c:tickLblPos val="nextTo"/>
        <c:crossAx val="112894720"/>
        <c:crosses val="autoZero"/>
        <c:auto val="1"/>
        <c:lblAlgn val="ctr"/>
        <c:lblOffset val="100"/>
        <c:noMultiLvlLbl val="0"/>
      </c:catAx>
      <c:valAx>
        <c:axId val="11289472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out"/>
        <c:minorTickMark val="none"/>
        <c:tickLblPos val="nextTo"/>
        <c:spPr>
          <a:ln>
            <a:noFill/>
          </a:ln>
        </c:spPr>
        <c:crossAx val="112888832"/>
        <c:crosses val="autoZero"/>
        <c:crossBetween val="between"/>
      </c:valAx>
      <c:spPr>
        <a:noFill/>
      </c:spPr>
    </c:plotArea>
    <c:legend>
      <c:legendPos val="r"/>
      <c:layout>
        <c:manualLayout>
          <c:xMode val="edge"/>
          <c:yMode val="edge"/>
          <c:x val="0.11478665077188283"/>
          <c:y val="2.4148229737530356E-2"/>
          <c:w val="0.768844302518089"/>
          <c:h val="0.14583125172546552"/>
        </c:manualLayout>
      </c:layout>
      <c:overlay val="0"/>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198E-2"/>
          <c:y val="0.19313773624274541"/>
          <c:w val="0.85169136050432825"/>
          <c:h val="0.66567200358876866"/>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6'!$K$9:$K$11</c:f>
              <c:numCache>
                <c:formatCode>General</c:formatCode>
                <c:ptCount val="3"/>
                <c:pt idx="0">
                  <c:v>57</c:v>
                </c:pt>
                <c:pt idx="1">
                  <c:v>57</c:v>
                </c:pt>
                <c:pt idx="2">
                  <c:v>0</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أخرى
Others</c:v>
                </c:pt>
              </c:strCache>
            </c:strRef>
          </c:cat>
          <c:val>
            <c:numRef>
              <c:f>'Figure 6'!$L$9:$L$11</c:f>
              <c:numCache>
                <c:formatCode>General</c:formatCode>
                <c:ptCount val="3"/>
                <c:pt idx="0">
                  <c:v>57</c:v>
                </c:pt>
                <c:pt idx="1">
                  <c:v>57</c:v>
                </c:pt>
                <c:pt idx="2">
                  <c:v>57</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89354624"/>
        <c:axId val="89356160"/>
      </c:barChart>
      <c:catAx>
        <c:axId val="8935462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9356160"/>
        <c:crosses val="autoZero"/>
        <c:auto val="1"/>
        <c:lblAlgn val="ctr"/>
        <c:lblOffset val="100"/>
        <c:noMultiLvlLbl val="0"/>
      </c:catAx>
      <c:valAx>
        <c:axId val="8935616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9354624"/>
        <c:crosses val="autoZero"/>
        <c:crossBetween val="between"/>
      </c:valAx>
      <c:spPr>
        <a:noFill/>
        <a:ln w="25400">
          <a:noFill/>
        </a:ln>
      </c:spPr>
    </c:plotArea>
    <c:legend>
      <c:legendPos val="r"/>
      <c:layout>
        <c:manualLayout>
          <c:xMode val="edge"/>
          <c:yMode val="edge"/>
          <c:x val="0.29891956782713086"/>
          <c:y val="1.1600928074245939E-2"/>
          <c:w val="0.34933973589435774"/>
          <c:h val="0.1484918793503480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296"/>
          <c:y val="0.15508856005536606"/>
          <c:w val="0.85473407983765048"/>
          <c:h val="0.71084930692749726"/>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57</c:v>
                </c:pt>
                <c:pt idx="1">
                  <c:v>57</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57</c:v>
                </c:pt>
                <c:pt idx="1">
                  <c:v>57</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12771456"/>
        <c:axId val="112772992"/>
      </c:barChart>
      <c:catAx>
        <c:axId val="1127714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772992"/>
        <c:crosses val="autoZero"/>
        <c:auto val="1"/>
        <c:lblAlgn val="ctr"/>
        <c:lblOffset val="100"/>
        <c:noMultiLvlLbl val="0"/>
      </c:catAx>
      <c:valAx>
        <c:axId val="11277299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771456"/>
        <c:crosses val="autoZero"/>
        <c:crossBetween val="between"/>
      </c:valAx>
      <c:spPr>
        <a:noFill/>
        <a:ln w="25400">
          <a:noFill/>
        </a:ln>
      </c:spPr>
    </c:plotArea>
    <c:legend>
      <c:legendPos val="r"/>
      <c:layout>
        <c:manualLayout>
          <c:xMode val="edge"/>
          <c:yMode val="edge"/>
          <c:x val="0.18435025200898075"/>
          <c:y val="2.0044543429844099E-2"/>
          <c:w val="0.56233458166768235"/>
          <c:h val="0.129175946547884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85"/>
          <c:y val="0.20467607888677464"/>
          <c:w val="0.39717797981050512"/>
          <c:h val="0.63011094443335647"/>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689E-3"/>
                  <c:y val="-3.7243947858472998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36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11E-2"/>
                </c:manualLayout>
              </c:layout>
              <c:spPr/>
              <c:txPr>
                <a:bodyPr rot="-1440000" vert="horz"/>
                <a:lstStyle/>
                <a:p>
                  <a:pPr algn="ctr">
                    <a:defRPr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8'!$L$14:$L$16</c:f>
              <c:strCache>
                <c:ptCount val="3"/>
                <c:pt idx="0">
                  <c:v>قلة الأجـــــور Low wage</c:v>
                </c:pt>
                <c:pt idx="1">
                  <c:v>ساعات الدوام Hours of work</c:v>
                </c:pt>
                <c:pt idx="2">
                  <c:v>أيــام العمــــل Days of work</c:v>
                </c:pt>
              </c:strCache>
            </c:strRef>
          </c:cat>
          <c:val>
            <c:numRef>
              <c:f>'Figure 8'!$M$14:$M$16</c:f>
              <c:numCache>
                <c:formatCode>General</c:formatCode>
                <c:ptCount val="3"/>
                <c:pt idx="0">
                  <c:v>57</c:v>
                </c:pt>
                <c:pt idx="1">
                  <c:v>114</c:v>
                </c:pt>
                <c:pt idx="2">
                  <c:v>57</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81"/>
          <c:y val="0.30597089253656651"/>
          <c:w val="0.49009278639777853"/>
          <c:h val="0.338309279552626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22"/>
          <c:w val="0.85360465886290249"/>
          <c:h val="0.71621308658980809"/>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45714</c:v>
                </c:pt>
                <c:pt idx="1">
                  <c:v>10802</c:v>
                </c:pt>
                <c:pt idx="2">
                  <c:v>5757</c:v>
                </c:pt>
                <c:pt idx="3">
                  <c:v>10374</c:v>
                </c:pt>
                <c:pt idx="4">
                  <c:v>25023</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69875</c:v>
                </c:pt>
                <c:pt idx="1">
                  <c:v>36760</c:v>
                </c:pt>
                <c:pt idx="2">
                  <c:v>37777</c:v>
                </c:pt>
                <c:pt idx="3">
                  <c:v>21293</c:v>
                </c:pt>
                <c:pt idx="4">
                  <c:v>13242</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13865088"/>
        <c:axId val="113866624"/>
      </c:barChart>
      <c:catAx>
        <c:axId val="11386508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866624"/>
        <c:crosses val="autoZero"/>
        <c:auto val="1"/>
        <c:lblAlgn val="ctr"/>
        <c:lblOffset val="100"/>
        <c:noMultiLvlLbl val="0"/>
      </c:catAx>
      <c:valAx>
        <c:axId val="11386662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865088"/>
        <c:crosses val="autoZero"/>
        <c:crossBetween val="between"/>
      </c:valAx>
      <c:spPr>
        <a:noFill/>
        <a:ln w="25400">
          <a:noFill/>
        </a:ln>
      </c:spPr>
    </c:plotArea>
    <c:legend>
      <c:legendPos val="r"/>
      <c:layout>
        <c:manualLayout>
          <c:xMode val="edge"/>
          <c:yMode val="edge"/>
          <c:x val="0.31834319526627219"/>
          <c:y val="3.9337553655444599E-2"/>
          <c:w val="0.38698224852071006"/>
          <c:h val="8.488629999332782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
          <c:y val="0.19582055021877987"/>
          <c:w val="0.83648872268134289"/>
          <c:h val="0.70827971954517999"/>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18924</c:v>
                </c:pt>
                <c:pt idx="1">
                  <c:v>855</c:v>
                </c:pt>
                <c:pt idx="2">
                  <c:v>285</c:v>
                </c:pt>
                <c:pt idx="3">
                  <c:v>1539</c:v>
                </c:pt>
                <c:pt idx="4">
                  <c:v>10431</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26790</c:v>
                </c:pt>
                <c:pt idx="1">
                  <c:v>9947</c:v>
                </c:pt>
                <c:pt idx="2">
                  <c:v>5472</c:v>
                </c:pt>
                <c:pt idx="3">
                  <c:v>8835</c:v>
                </c:pt>
                <c:pt idx="4">
                  <c:v>14592</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13274880"/>
        <c:axId val="113276416"/>
      </c:barChart>
      <c:catAx>
        <c:axId val="11327488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276416"/>
        <c:crosses val="autoZero"/>
        <c:auto val="1"/>
        <c:lblAlgn val="ctr"/>
        <c:lblOffset val="100"/>
        <c:noMultiLvlLbl val="0"/>
      </c:catAx>
      <c:valAx>
        <c:axId val="11327641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274880"/>
        <c:crosses val="autoZero"/>
        <c:crossBetween val="between"/>
      </c:valAx>
      <c:spPr>
        <a:noFill/>
        <a:ln w="25400">
          <a:noFill/>
        </a:ln>
      </c:spPr>
    </c:plotArea>
    <c:legend>
      <c:legendPos val="r"/>
      <c:layout>
        <c:manualLayout>
          <c:xMode val="edge"/>
          <c:yMode val="edge"/>
          <c:x val="0.30342402379723921"/>
          <c:y val="4.3298969072164947E-2"/>
          <c:w val="0.35891402036716236"/>
          <c:h val="8.659793814432989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43"/>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429E-3"/>
                  <c:y val="2.740498723294332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2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494E-3"/>
                  <c:y val="-1.0048379239011825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3021</c:v>
                </c:pt>
                <c:pt idx="1">
                  <c:v>9690</c:v>
                </c:pt>
                <c:pt idx="2">
                  <c:v>10089</c:v>
                </c:pt>
                <c:pt idx="3">
                  <c:v>24111</c:v>
                </c:pt>
                <c:pt idx="4">
                  <c:v>27303</c:v>
                </c:pt>
                <c:pt idx="5">
                  <c:v>4218</c:v>
                </c:pt>
                <c:pt idx="6">
                  <c:v>19238</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71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1170</c:v>
                </c:pt>
                <c:pt idx="1">
                  <c:v>8833</c:v>
                </c:pt>
                <c:pt idx="2">
                  <c:v>18210</c:v>
                </c:pt>
                <c:pt idx="3">
                  <c:v>37648</c:v>
                </c:pt>
                <c:pt idx="4">
                  <c:v>61935</c:v>
                </c:pt>
                <c:pt idx="5">
                  <c:v>7650</c:v>
                </c:pt>
                <c:pt idx="6">
                  <c:v>43501</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3445504"/>
        <c:axId val="113455488"/>
      </c:barChart>
      <c:catAx>
        <c:axId val="113445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455488"/>
        <c:crosses val="autoZero"/>
        <c:auto val="1"/>
        <c:lblAlgn val="ctr"/>
        <c:lblOffset val="100"/>
        <c:noMultiLvlLbl val="0"/>
      </c:catAx>
      <c:valAx>
        <c:axId val="1134554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445504"/>
        <c:crosses val="autoZero"/>
        <c:crossBetween val="between"/>
      </c:valAx>
      <c:spPr>
        <a:noFill/>
        <a:ln w="25400">
          <a:noFill/>
        </a:ln>
      </c:spPr>
    </c:plotArea>
    <c:legend>
      <c:legendPos val="r"/>
      <c:layout>
        <c:manualLayout>
          <c:xMode val="edge"/>
          <c:yMode val="edge"/>
          <c:x val="0.26359368488854362"/>
          <c:y val="2.4390292314318777E-2"/>
          <c:w val="0.43498868178916617"/>
          <c:h val="0.1016262179763282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54"/>
          <c:y val="0.15910435890703667"/>
          <c:w val="0.84828219228838198"/>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E-3"/>
                  <c:y val="5.509364618426612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6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E-3"/>
                  <c:y val="2.7546823092133568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E-3"/>
                  <c:y val="2.754682309213306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627</c:v>
                </c:pt>
                <c:pt idx="1">
                  <c:v>3933</c:v>
                </c:pt>
                <c:pt idx="2">
                  <c:v>3591</c:v>
                </c:pt>
                <c:pt idx="3">
                  <c:v>8379</c:v>
                </c:pt>
                <c:pt idx="4">
                  <c:v>10431</c:v>
                </c:pt>
                <c:pt idx="5">
                  <c:v>1083</c:v>
                </c:pt>
                <c:pt idx="6">
                  <c:v>3990</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0976E-3"/>
                  <c:y val="2.776415682332574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3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2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2394</c:v>
                </c:pt>
                <c:pt idx="1">
                  <c:v>5757</c:v>
                </c:pt>
                <c:pt idx="2">
                  <c:v>6498</c:v>
                </c:pt>
                <c:pt idx="3">
                  <c:v>15732</c:v>
                </c:pt>
                <c:pt idx="4">
                  <c:v>16872</c:v>
                </c:pt>
                <c:pt idx="5">
                  <c:v>3135</c:v>
                </c:pt>
                <c:pt idx="6">
                  <c:v>15248</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6058752"/>
        <c:axId val="116593024"/>
      </c:barChart>
      <c:catAx>
        <c:axId val="1160587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593024"/>
        <c:crosses val="autoZero"/>
        <c:auto val="1"/>
        <c:lblAlgn val="ctr"/>
        <c:lblOffset val="100"/>
        <c:noMultiLvlLbl val="0"/>
      </c:catAx>
      <c:valAx>
        <c:axId val="11659302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6058752"/>
        <c:crosses val="autoZero"/>
        <c:crossBetween val="between"/>
      </c:valAx>
      <c:spPr>
        <a:noFill/>
        <a:ln w="25400">
          <a:noFill/>
        </a:ln>
      </c:spPr>
    </c:plotArea>
    <c:legend>
      <c:legendPos val="r"/>
      <c:layout>
        <c:manualLayout>
          <c:xMode val="edge"/>
          <c:yMode val="edge"/>
          <c:x val="0.30059171597633139"/>
          <c:y val="2.8571457042666854E-2"/>
          <c:w val="0.36449704142011835"/>
          <c:h val="8.57143711280005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E0D-42ED-89E6-D190A4425177}"/>
                </c:ext>
              </c:extLst>
            </c:dLbl>
            <c:dLbl>
              <c:idx val="1"/>
              <c:layout>
                <c:manualLayout>
                  <c:x val="-2.1257760944235388E-2"/>
                  <c:y val="-3.430092062011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E0D-42ED-89E6-D190A4425177}"/>
                </c:ext>
              </c:extLst>
            </c:dLbl>
            <c:dLbl>
              <c:idx val="2"/>
              <c:layout>
                <c:manualLayout>
                  <c:x val="-1.6594095180988314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E0D-42ED-89E6-D190A4425177}"/>
                </c:ext>
              </c:extLst>
            </c:dLbl>
            <c:dLbl>
              <c:idx val="3"/>
              <c:layout>
                <c:manualLayout>
                  <c:x val="-1.832899558413445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E0D-42ED-89E6-D190A4425177}"/>
                </c:ext>
              </c:extLst>
            </c:dLbl>
            <c:dLbl>
              <c:idx val="4"/>
              <c:layout>
                <c:manualLayout>
                  <c:x val="-1.6593945723682734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E0D-42ED-89E6-D190A4425177}"/>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2'!$O$43:$S$43</c:f>
              <c:numCache>
                <c:formatCode>General</c:formatCode>
                <c:ptCount val="5"/>
                <c:pt idx="0">
                  <c:v>103</c:v>
                </c:pt>
                <c:pt idx="1">
                  <c:v>103</c:v>
                </c:pt>
                <c:pt idx="2">
                  <c:v>103</c:v>
                </c:pt>
                <c:pt idx="3">
                  <c:v>105</c:v>
                </c:pt>
                <c:pt idx="4">
                  <c:v>105</c:v>
                </c:pt>
              </c:numCache>
            </c:numRef>
          </c:val>
          <c:smooth val="0"/>
          <c:extLst xmlns:c16r2="http://schemas.microsoft.com/office/drawing/2015/06/chart">
            <c:ext xmlns:c16="http://schemas.microsoft.com/office/drawing/2014/chart" uri="{C3380CC4-5D6E-409C-BE32-E72D297353CC}">
              <c16:uniqueId val="{00000005-6E0D-42ED-89E6-D190A4425177}"/>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E0D-42ED-89E6-D190A4425177}"/>
                </c:ext>
              </c:extLst>
            </c:dLbl>
            <c:dLbl>
              <c:idx val="1"/>
              <c:layout>
                <c:manualLayout>
                  <c:x val="-1.8330640528910112E-2"/>
                  <c:y val="3.1518533994698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E0D-42ED-89E6-D190A4425177}"/>
                </c:ext>
              </c:extLst>
            </c:dLbl>
            <c:dLbl>
              <c:idx val="2"/>
              <c:layout>
                <c:manualLayout>
                  <c:x val="-1.659388874516229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6E0D-42ED-89E6-D190A4425177}"/>
                </c:ext>
              </c:extLst>
            </c:dLbl>
            <c:dLbl>
              <c:idx val="3"/>
              <c:layout>
                <c:manualLayout>
                  <c:x val="-2.2125216526125431E-2"/>
                  <c:y val="3.19630835990525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6E0D-42ED-89E6-D190A4425177}"/>
                </c:ext>
              </c:extLst>
            </c:dLbl>
            <c:dLbl>
              <c:idx val="4"/>
              <c:layout>
                <c:manualLayout>
                  <c:x val="-2.1096199224203419E-2"/>
                  <c:y val="3.19630835990525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6E0D-42ED-89E6-D190A4425177}"/>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2'!$O$44:$S$44</c:f>
              <c:numCache>
                <c:formatCode>General</c:formatCode>
                <c:ptCount val="5"/>
                <c:pt idx="0">
                  <c:v>1882</c:v>
                </c:pt>
                <c:pt idx="1">
                  <c:v>1946</c:v>
                </c:pt>
                <c:pt idx="2">
                  <c:v>1947</c:v>
                </c:pt>
                <c:pt idx="3">
                  <c:v>1974</c:v>
                </c:pt>
                <c:pt idx="4">
                  <c:v>1893</c:v>
                </c:pt>
              </c:numCache>
            </c:numRef>
          </c:val>
          <c:smooth val="0"/>
          <c:extLst xmlns:c16r2="http://schemas.microsoft.com/office/drawing/2015/06/chart">
            <c:ext xmlns:c16="http://schemas.microsoft.com/office/drawing/2014/chart" uri="{C3380CC4-5D6E-409C-BE32-E72D297353CC}">
              <c16:uniqueId val="{0000000B-6E0D-42ED-89E6-D190A4425177}"/>
            </c:ext>
          </c:extLst>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6E0D-42ED-89E6-D190A4425177}"/>
                </c:ext>
              </c:extLst>
            </c:dLbl>
            <c:dLbl>
              <c:idx val="1"/>
              <c:layout>
                <c:manualLayout>
                  <c:x val="-1.305110053908376E-2"/>
                  <c:y val="-3.69655024234379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6E0D-42ED-89E6-D190A4425177}"/>
                </c:ext>
              </c:extLst>
            </c:dLbl>
            <c:dLbl>
              <c:idx val="2"/>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6E0D-42ED-89E6-D190A4425177}"/>
                </c:ext>
              </c:extLst>
            </c:dLbl>
            <c:dLbl>
              <c:idx val="3"/>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6E0D-42ED-89E6-D190A4425177}"/>
                </c:ext>
              </c:extLst>
            </c:dLbl>
            <c:dLbl>
              <c:idx val="4"/>
              <c:layout>
                <c:manualLayout>
                  <c:x val="-1.6845676536299078E-2"/>
                  <c:y val="-4.620712518437765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6E0D-42ED-89E6-D190A4425177}"/>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2'!$O$41:$S$42</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2'!$O$45:$S$45</c:f>
              <c:numCache>
                <c:formatCode>General</c:formatCode>
                <c:ptCount val="5"/>
                <c:pt idx="0">
                  <c:v>1985</c:v>
                </c:pt>
                <c:pt idx="1">
                  <c:v>2049</c:v>
                </c:pt>
                <c:pt idx="2">
                  <c:v>2050</c:v>
                </c:pt>
                <c:pt idx="3">
                  <c:v>2079</c:v>
                </c:pt>
                <c:pt idx="4">
                  <c:v>1998</c:v>
                </c:pt>
              </c:numCache>
            </c:numRef>
          </c:val>
          <c:smooth val="0"/>
          <c:extLst xmlns:c16r2="http://schemas.microsoft.com/office/drawing/2015/06/chart">
            <c:ext xmlns:c16="http://schemas.microsoft.com/office/drawing/2014/chart" uri="{C3380CC4-5D6E-409C-BE32-E72D297353CC}">
              <c16:uniqueId val="{00000011-6E0D-42ED-89E6-D190A4425177}"/>
            </c:ext>
          </c:extLst>
        </c:ser>
        <c:dLbls>
          <c:showLegendKey val="0"/>
          <c:showVal val="0"/>
          <c:showCatName val="0"/>
          <c:showSerName val="0"/>
          <c:showPercent val="0"/>
          <c:showBubbleSize val="0"/>
        </c:dLbls>
        <c:marker val="1"/>
        <c:smooth val="0"/>
        <c:axId val="88692608"/>
        <c:axId val="88694144"/>
      </c:lineChart>
      <c:catAx>
        <c:axId val="88692608"/>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88694144"/>
        <c:crosses val="autoZero"/>
        <c:auto val="1"/>
        <c:lblAlgn val="ctr"/>
        <c:lblOffset val="100"/>
        <c:noMultiLvlLbl val="0"/>
      </c:catAx>
      <c:valAx>
        <c:axId val="88694144"/>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52629080509E-2"/>
              <c:y val="0.3304255657775349"/>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8692608"/>
        <c:crosses val="autoZero"/>
        <c:crossBetween val="between"/>
        <c:majorUnit val="500"/>
        <c:minorUnit val="100"/>
      </c:valAx>
      <c:spPr>
        <a:noFill/>
      </c:spPr>
    </c:plotArea>
    <c:legend>
      <c:legendPos val="r"/>
      <c:layout>
        <c:manualLayout>
          <c:xMode val="edge"/>
          <c:yMode val="edge"/>
          <c:x val="0.15870121759490463"/>
          <c:y val="1.251703434393155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94F-4FBF-A9CC-F0B77E1A530E}"/>
                </c:ext>
              </c:extLst>
            </c:dLbl>
            <c:dLbl>
              <c:idx val="1"/>
              <c:layout>
                <c:manualLayout>
                  <c:x val="-2.1257760944235388E-2"/>
                  <c:y val="-3.430092062011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94F-4FBF-A9CC-F0B77E1A530E}"/>
                </c:ext>
              </c:extLst>
            </c:dLbl>
            <c:dLbl>
              <c:idx val="2"/>
              <c:layout>
                <c:manualLayout>
                  <c:x val="-1.6594095180988314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94F-4FBF-A9CC-F0B77E1A530E}"/>
                </c:ext>
              </c:extLst>
            </c:dLbl>
            <c:dLbl>
              <c:idx val="3"/>
              <c:layout>
                <c:manualLayout>
                  <c:x val="-1.832899558413445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94F-4FBF-A9CC-F0B77E1A530E}"/>
                </c:ext>
              </c:extLst>
            </c:dLbl>
            <c:dLbl>
              <c:idx val="4"/>
              <c:layout>
                <c:manualLayout>
                  <c:x val="-1.6593945723682734E-2"/>
                  <c:y val="-3.47611814323828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94F-4FBF-A9CC-F0B77E1A530E}"/>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2'!$O$72:$S$72</c:f>
              <c:numCache>
                <c:formatCode>General</c:formatCode>
                <c:ptCount val="5"/>
                <c:pt idx="0">
                  <c:v>95</c:v>
                </c:pt>
                <c:pt idx="1">
                  <c:v>97</c:v>
                </c:pt>
                <c:pt idx="2">
                  <c:v>97</c:v>
                </c:pt>
                <c:pt idx="3">
                  <c:v>97</c:v>
                </c:pt>
                <c:pt idx="4">
                  <c:v>98</c:v>
                </c:pt>
              </c:numCache>
            </c:numRef>
          </c:val>
          <c:smooth val="0"/>
          <c:extLst xmlns:c16r2="http://schemas.microsoft.com/office/drawing/2015/06/chart">
            <c:ext xmlns:c16="http://schemas.microsoft.com/office/drawing/2014/chart" uri="{C3380CC4-5D6E-409C-BE32-E72D297353CC}">
              <c16:uniqueId val="{00000005-794F-4FBF-A9CC-F0B77E1A530E}"/>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94F-4FBF-A9CC-F0B77E1A530E}"/>
                </c:ext>
              </c:extLst>
            </c:dLbl>
            <c:dLbl>
              <c:idx val="1"/>
              <c:layout>
                <c:manualLayout>
                  <c:x val="-1.8330640528910112E-2"/>
                  <c:y val="3.1518533994698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94F-4FBF-A9CC-F0B77E1A530E}"/>
                </c:ext>
              </c:extLst>
            </c:dLbl>
            <c:dLbl>
              <c:idx val="2"/>
              <c:layout>
                <c:manualLayout>
                  <c:x val="-1.6593888745162294E-2"/>
                  <c:y val="2.77777777777777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94F-4FBF-A9CC-F0B77E1A530E}"/>
                </c:ext>
              </c:extLst>
            </c:dLbl>
            <c:dLbl>
              <c:idx val="3"/>
              <c:layout>
                <c:manualLayout>
                  <c:x val="-2.2125216526125431E-2"/>
                  <c:y val="3.19630835990525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94F-4FBF-A9CC-F0B77E1A530E}"/>
                </c:ext>
              </c:extLst>
            </c:dLbl>
            <c:dLbl>
              <c:idx val="4"/>
              <c:layout>
                <c:manualLayout>
                  <c:x val="-2.1096199224203419E-2"/>
                  <c:y val="3.19630835990525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94F-4FBF-A9CC-F0B77E1A530E}"/>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2'!$O$73:$S$73</c:f>
              <c:numCache>
                <c:formatCode>General</c:formatCode>
                <c:ptCount val="5"/>
                <c:pt idx="0">
                  <c:v>160</c:v>
                </c:pt>
                <c:pt idx="1">
                  <c:v>184</c:v>
                </c:pt>
                <c:pt idx="2">
                  <c:v>184</c:v>
                </c:pt>
                <c:pt idx="3">
                  <c:v>184</c:v>
                </c:pt>
                <c:pt idx="4">
                  <c:v>179</c:v>
                </c:pt>
              </c:numCache>
            </c:numRef>
          </c:val>
          <c:smooth val="0"/>
          <c:extLst xmlns:c16r2="http://schemas.microsoft.com/office/drawing/2015/06/chart">
            <c:ext xmlns:c16="http://schemas.microsoft.com/office/drawing/2014/chart" uri="{C3380CC4-5D6E-409C-BE32-E72D297353CC}">
              <c16:uniqueId val="{0000000B-794F-4FBF-A9CC-F0B77E1A530E}"/>
            </c:ext>
          </c:extLst>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794F-4FBF-A9CC-F0B77E1A530E}"/>
                </c:ext>
              </c:extLst>
            </c:dLbl>
            <c:dLbl>
              <c:idx val="1"/>
              <c:layout>
                <c:manualLayout>
                  <c:x val="-1.305110053908376E-2"/>
                  <c:y val="-3.69655024234379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794F-4FBF-A9CC-F0B77E1A530E}"/>
                </c:ext>
              </c:extLst>
            </c:dLbl>
            <c:dLbl>
              <c:idx val="2"/>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794F-4FBF-A9CC-F0B77E1A530E}"/>
                </c:ext>
              </c:extLst>
            </c:dLbl>
            <c:dLbl>
              <c:idx val="3"/>
              <c:layout>
                <c:manualLayout>
                  <c:x val="-1.115380882810795E-2"/>
                  <c:y val="-3.69656041602313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794F-4FBF-A9CC-F0B77E1A530E}"/>
                </c:ext>
              </c:extLst>
            </c:dLbl>
            <c:dLbl>
              <c:idx val="4"/>
              <c:layout>
                <c:manualLayout>
                  <c:x val="-1.6845676536299078E-2"/>
                  <c:y val="-4.620712518437765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794F-4FBF-A9CC-F0B77E1A530E}"/>
                </c:ext>
              </c:extLst>
            </c:dLbl>
            <c:spPr>
              <a:noFill/>
              <a:ln>
                <a:noFill/>
              </a:ln>
              <a:effectLst/>
            </c:spPr>
            <c:txPr>
              <a:bodyPr/>
              <a:lstStyle/>
              <a:p>
                <a:pPr>
                  <a:defRPr sz="800">
                    <a:latin typeface="Times New Roman" pitchFamily="18" charset="0"/>
                    <a:cs typeface="Times New Roman"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'[1]الأعداد 2'!$O$70:$S$71</c:f>
              <c:multiLvlStrCache>
                <c:ptCount val="5"/>
                <c:lvl>
                  <c:pt idx="0">
                    <c:v>Q2</c:v>
                  </c:pt>
                  <c:pt idx="1">
                    <c:v>Q3</c:v>
                  </c:pt>
                  <c:pt idx="2">
                    <c:v>Q4</c:v>
                  </c:pt>
                  <c:pt idx="3">
                    <c:v>Q1</c:v>
                  </c:pt>
                  <c:pt idx="4">
                    <c:v>Q2</c:v>
                  </c:pt>
                </c:lvl>
                <c:lvl>
                  <c:pt idx="0">
                    <c:v> أرباع  2017  Quarters</c:v>
                  </c:pt>
                  <c:pt idx="1">
                    <c:v>0</c:v>
                  </c:pt>
                  <c:pt idx="2">
                    <c:v>0</c:v>
                  </c:pt>
                  <c:pt idx="3">
                    <c:v> أرباع  2018  Quarters</c:v>
                  </c:pt>
                  <c:pt idx="4">
                    <c:v>0</c:v>
                  </c:pt>
                </c:lvl>
              </c:multiLvlStrCache>
            </c:multiLvlStrRef>
          </c:cat>
          <c:val>
            <c:numRef>
              <c:f>'[1]الأعداد 2'!$O$74:$S$74</c:f>
              <c:numCache>
                <c:formatCode>General</c:formatCode>
                <c:ptCount val="5"/>
                <c:pt idx="0">
                  <c:v>255</c:v>
                </c:pt>
                <c:pt idx="1">
                  <c:v>281</c:v>
                </c:pt>
                <c:pt idx="2">
                  <c:v>281</c:v>
                </c:pt>
                <c:pt idx="3">
                  <c:v>281</c:v>
                </c:pt>
                <c:pt idx="4">
                  <c:v>277</c:v>
                </c:pt>
              </c:numCache>
            </c:numRef>
          </c:val>
          <c:smooth val="0"/>
          <c:extLst xmlns:c16r2="http://schemas.microsoft.com/office/drawing/2015/06/chart">
            <c:ext xmlns:c16="http://schemas.microsoft.com/office/drawing/2014/chart" uri="{C3380CC4-5D6E-409C-BE32-E72D297353CC}">
              <c16:uniqueId val="{00000011-794F-4FBF-A9CC-F0B77E1A530E}"/>
            </c:ext>
          </c:extLst>
        </c:ser>
        <c:dLbls>
          <c:showLegendKey val="0"/>
          <c:showVal val="0"/>
          <c:showCatName val="0"/>
          <c:showSerName val="0"/>
          <c:showPercent val="0"/>
          <c:showBubbleSize val="0"/>
        </c:dLbls>
        <c:marker val="1"/>
        <c:smooth val="0"/>
        <c:axId val="88229760"/>
        <c:axId val="88231296"/>
      </c:lineChart>
      <c:catAx>
        <c:axId val="88229760"/>
        <c:scaling>
          <c:orientation val="minMax"/>
        </c:scaling>
        <c:delete val="0"/>
        <c:axPos val="b"/>
        <c:numFmt formatCode="General" sourceLinked="0"/>
        <c:majorTickMark val="none"/>
        <c:minorTickMark val="none"/>
        <c:tickLblPos val="nextTo"/>
        <c:txPr>
          <a:bodyPr/>
          <a:lstStyle/>
          <a:p>
            <a:pPr>
              <a:defRPr sz="1000">
                <a:latin typeface="Times New Roman" pitchFamily="18" charset="0"/>
                <a:cs typeface="Times New Roman" pitchFamily="18" charset="0"/>
              </a:defRPr>
            </a:pPr>
            <a:endParaRPr lang="en-US"/>
          </a:p>
        </c:txPr>
        <c:crossAx val="88231296"/>
        <c:crosses val="autoZero"/>
        <c:auto val="1"/>
        <c:lblAlgn val="ctr"/>
        <c:lblOffset val="100"/>
        <c:noMultiLvlLbl val="0"/>
      </c:catAx>
      <c:valAx>
        <c:axId val="88231296"/>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a:pPr>
                <a:r>
                  <a:rPr lang="en-US" sz="900">
                    <a:latin typeface="Times New Roman" pitchFamily="18" charset="0"/>
                    <a:cs typeface="Times New Roman" pitchFamily="18" charset="0"/>
                  </a:rPr>
                  <a:t>Thousands     </a:t>
                </a:r>
                <a:r>
                  <a:rPr lang="ar-QA" sz="900">
                    <a:latin typeface="Times New Roman" pitchFamily="18" charset="0"/>
                    <a:cs typeface="Times New Roman" pitchFamily="18" charset="0"/>
                  </a:rPr>
                  <a:t> بالألف</a:t>
                </a:r>
                <a:endParaRPr lang="en-US" sz="900">
                  <a:latin typeface="Times New Roman" pitchFamily="18" charset="0"/>
                  <a:cs typeface="Times New Roman" pitchFamily="18" charset="0"/>
                </a:endParaRPr>
              </a:p>
            </c:rich>
          </c:tx>
          <c:layout>
            <c:manualLayout>
              <c:xMode val="edge"/>
              <c:yMode val="edge"/>
              <c:x val="1.7825952629080509E-2"/>
              <c:y val="0.3304255657775349"/>
            </c:manualLayout>
          </c:layout>
          <c:overlay val="0"/>
        </c:title>
        <c:numFmt formatCode="General" sourceLinked="1"/>
        <c:majorTickMark val="none"/>
        <c:minorTickMark val="none"/>
        <c:tickLblPos val="nextTo"/>
        <c:txPr>
          <a:bodyPr/>
          <a:lstStyle/>
          <a:p>
            <a:pPr>
              <a:defRPr sz="900">
                <a:latin typeface="Times New Roman" pitchFamily="18" charset="0"/>
                <a:cs typeface="Times New Roman" pitchFamily="18" charset="0"/>
              </a:defRPr>
            </a:pPr>
            <a:endParaRPr lang="en-US"/>
          </a:p>
        </c:txPr>
        <c:crossAx val="88229760"/>
        <c:crosses val="autoZero"/>
        <c:crossBetween val="between"/>
        <c:majorUnit val="50"/>
        <c:minorUnit val="10"/>
      </c:valAx>
      <c:spPr>
        <a:noFill/>
      </c:spPr>
    </c:plotArea>
    <c:legend>
      <c:legendPos val="r"/>
      <c:layout>
        <c:manualLayout>
          <c:xMode val="edge"/>
          <c:yMode val="edge"/>
          <c:x val="0.15870121759490463"/>
          <c:y val="1.251703434393155E-3"/>
          <c:w val="0.78215267645660413"/>
          <c:h val="0.11366612861986115"/>
        </c:manualLayout>
      </c:layout>
      <c:overlay val="0"/>
      <c:txPr>
        <a:bodyPr/>
        <a:lstStyle/>
        <a:p>
          <a:pPr>
            <a:defRPr sz="900">
              <a:latin typeface="Times New Roman" pitchFamily="18" charset="0"/>
              <a:cs typeface="Times New Roman" pitchFamily="18" charset="0"/>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42"/>
          <c:y val="0.27775078670221914"/>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482"/>
                  <c:y val="-9.7562739502941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4"/>
                  <c:y val="0.10048461950365305"/>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67146</c:v>
                </c:pt>
                <c:pt idx="1">
                  <c:v>32034</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8"/>
          <c:h val="0.190082644628099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79"/>
          <c:w val="0.36942495080474408"/>
          <c:h val="0.57945598356290373"/>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5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1994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37948</c:v>
                </c:pt>
                <c:pt idx="1">
                  <c:v>65636</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44"/>
          <c:w val="0.34564688330578425"/>
          <c:h val="0.231404958677685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49E-2"/>
          <c:y val="0.17399762387903964"/>
          <c:w val="0.42605517145579824"/>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19"/>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02E-2"/>
                  <c:y val="1.1946489489069942E-2"/>
                </c:manualLayout>
              </c:layout>
              <c:spPr/>
              <c:txPr>
                <a:bodyPr/>
                <a:lstStyle/>
                <a:p>
                  <a:pPr>
                    <a:defRPr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1673766</c:v>
                </c:pt>
                <c:pt idx="1">
                  <c:v>41131</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01"/>
          <c:y val="0.50672756693080623"/>
          <c:w val="0.2722516568988988"/>
          <c:h val="0.2062784785736025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19"/>
          <c:w val="0.36498364562580055"/>
          <c:h val="0.65489584087728681"/>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8"/>
                  <c:y val="9.281403018889251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218886</c:v>
                </c:pt>
                <c:pt idx="1">
                  <c:v>137816</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03"/>
          <c:w val="0.35809018567639256"/>
          <c:h val="0.25560594084120314"/>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03"/>
          <c:y val="6.0061309437547304E-2"/>
        </c:manualLayout>
      </c:layout>
      <c:overlay val="0"/>
    </c:title>
    <c:autoTitleDeleted val="0"/>
    <c:plotArea>
      <c:layout>
        <c:manualLayout>
          <c:layoutTarget val="inner"/>
          <c:xMode val="edge"/>
          <c:yMode val="edge"/>
          <c:x val="0.13485242926105981"/>
          <c:y val="0.2319681980658608"/>
          <c:w val="0.83390285228155525"/>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طالب
Student</c:v>
                </c:pt>
                <c:pt idx="1">
                  <c:v>عاجز
Disabled</c:v>
                </c:pt>
                <c:pt idx="2">
                  <c:v>متقاعد
Retired</c:v>
                </c:pt>
                <c:pt idx="3">
                  <c:v>أخرى
Other</c:v>
                </c:pt>
              </c:strCache>
            </c:strRef>
          </c:cat>
          <c:val>
            <c:numRef>
              <c:f>'Figure 2'!$P$8:$P$11</c:f>
              <c:numCache>
                <c:formatCode>#,##0</c:formatCode>
                <c:ptCount val="4"/>
                <c:pt idx="0">
                  <c:v>19209</c:v>
                </c:pt>
                <c:pt idx="1">
                  <c:v>1083</c:v>
                </c:pt>
                <c:pt idx="2">
                  <c:v>10830</c:v>
                </c:pt>
                <c:pt idx="3">
                  <c:v>912</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95160960"/>
        <c:axId val="95166848"/>
      </c:barChart>
      <c:catAx>
        <c:axId val="95160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166848"/>
        <c:crosses val="autoZero"/>
        <c:auto val="1"/>
        <c:lblAlgn val="ctr"/>
        <c:lblOffset val="100"/>
        <c:noMultiLvlLbl val="0"/>
      </c:catAx>
      <c:valAx>
        <c:axId val="95166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160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22"/>
          <c:y val="5.6487434483533591E-2"/>
        </c:manualLayout>
      </c:layout>
      <c:overlay val="0"/>
    </c:title>
    <c:autoTitleDeleted val="0"/>
    <c:plotArea>
      <c:layout>
        <c:manualLayout>
          <c:layoutTarget val="inner"/>
          <c:xMode val="edge"/>
          <c:yMode val="edge"/>
          <c:x val="0.12741497005437136"/>
          <c:y val="0.22244489446334395"/>
          <c:w val="0.84325027369660621"/>
          <c:h val="0.62307878794059834"/>
        </c:manualLayout>
      </c:layout>
      <c:barChart>
        <c:barDir val="col"/>
        <c:grouping val="clustered"/>
        <c:varyColors val="0"/>
        <c:ser>
          <c:idx val="0"/>
          <c:order val="0"/>
          <c:tx>
            <c:strRef>
              <c:f>'Figure 2'!$R$7</c:f>
              <c:strCache>
                <c:ptCount val="1"/>
                <c:pt idx="0">
                  <c:v>الاناث القطريات</c:v>
                </c:pt>
              </c:strCache>
            </c:strRef>
          </c:tx>
          <c:spPr>
            <a:solidFill>
              <a:srgbClr val="002060"/>
            </a:solidFill>
            <a:scene3d>
              <a:camera prst="orthographicFront"/>
              <a:lightRig rig="threePt" dir="t"/>
            </a:scene3d>
            <a:sp3d>
              <a:bevelT/>
            </a:sp3d>
          </c:spPr>
          <c:invertIfNegative val="0"/>
          <c:dPt>
            <c:idx val="0"/>
            <c:invertIfNegative val="0"/>
            <c:bubble3D val="0"/>
            <c:spPr>
              <a:solidFill>
                <a:schemeClr val="tx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accent2">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accent4">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chemeClr val="accent3">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Pt>
            <c:idx val="4"/>
            <c:invertIfNegative val="0"/>
            <c:bubble3D val="0"/>
            <c:spPr>
              <a:solidFill>
                <a:schemeClr val="accent5">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E8D5-4F7C-A771-EA76C3960C09}"/>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ربة منزل
Homemaker</c:v>
                </c:pt>
                <c:pt idx="1">
                  <c:v>طالبة
Student</c:v>
                </c:pt>
                <c:pt idx="2">
                  <c:v>لديها صعوبات
With Difficulties</c:v>
                </c:pt>
                <c:pt idx="3">
                  <c:v>متقاعدة
Retired</c:v>
                </c:pt>
                <c:pt idx="4">
                  <c:v>أخرى
Other</c:v>
                </c:pt>
              </c:strCache>
            </c:strRef>
          </c:cat>
          <c:val>
            <c:numRef>
              <c:f>'Figure 2'!$S$8:$S$12</c:f>
              <c:numCache>
                <c:formatCode>#,##0</c:formatCode>
                <c:ptCount val="5"/>
                <c:pt idx="0">
                  <c:v>28985</c:v>
                </c:pt>
                <c:pt idx="1">
                  <c:v>26106</c:v>
                </c:pt>
                <c:pt idx="2">
                  <c:v>2109</c:v>
                </c:pt>
                <c:pt idx="3">
                  <c:v>6384</c:v>
                </c:pt>
                <c:pt idx="4">
                  <c:v>2052</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95198208"/>
        <c:axId val="95204096"/>
      </c:barChart>
      <c:catAx>
        <c:axId val="95198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204096"/>
        <c:crosses val="autoZero"/>
        <c:auto val="1"/>
        <c:lblAlgn val="ctr"/>
        <c:lblOffset val="100"/>
        <c:noMultiLvlLbl val="0"/>
      </c:catAx>
      <c:valAx>
        <c:axId val="952040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en-US"/>
          </a:p>
        </c:txPr>
        <c:crossAx val="95198208"/>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3.png"/><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95250</xdr:rowOff>
    </xdr:from>
    <xdr:to>
      <xdr:col>23</xdr:col>
      <xdr:colOff>228600</xdr:colOff>
      <xdr:row>12</xdr:row>
      <xdr:rowOff>76200</xdr:rowOff>
    </xdr:to>
    <xdr:pic>
      <xdr:nvPicPr>
        <xdr:cNvPr id="1510633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12275" y="257175"/>
          <a:ext cx="214312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2</xdr:row>
      <xdr:rowOff>180975</xdr:rowOff>
    </xdr:to>
    <xdr:pic>
      <xdr:nvPicPr>
        <xdr:cNvPr id="1757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956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76200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71244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114300</xdr:rowOff>
    </xdr:from>
    <xdr:to>
      <xdr:col>15</xdr:col>
      <xdr:colOff>238125</xdr:colOff>
      <xdr:row>20</xdr:row>
      <xdr:rowOff>114300</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7189770" name="Picture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59623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95250</xdr:colOff>
      <xdr:row>2</xdr:row>
      <xdr:rowOff>180975</xdr:rowOff>
    </xdr:to>
    <xdr:pic>
      <xdr:nvPicPr>
        <xdr:cNvPr id="7" name="Picture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875911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9525</xdr:colOff>
      <xdr:row>2</xdr:row>
      <xdr:rowOff>180975</xdr:rowOff>
    </xdr:to>
    <xdr:pic>
      <xdr:nvPicPr>
        <xdr:cNvPr id="1790712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71244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xdr:colOff>
      <xdr:row>2</xdr:row>
      <xdr:rowOff>180975</xdr:rowOff>
    </xdr:to>
    <xdr:pic>
      <xdr:nvPicPr>
        <xdr:cNvPr id="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9887532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599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2189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600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2189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60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077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21896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0473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6"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92104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8086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528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73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0563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92104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953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8201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24489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3448050</xdr:colOff>
      <xdr:row>0</xdr:row>
      <xdr:rowOff>0</xdr:rowOff>
    </xdr:from>
    <xdr:to>
      <xdr:col>4</xdr:col>
      <xdr:colOff>4086225</xdr:colOff>
      <xdr:row>0</xdr:row>
      <xdr:rowOff>561975</xdr:rowOff>
    </xdr:to>
    <xdr:pic>
      <xdr:nvPicPr>
        <xdr:cNvPr id="14136738" name="Picture 2"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38175" y="0"/>
          <a:ext cx="638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638175</xdr:colOff>
      <xdr:row>0</xdr:row>
      <xdr:rowOff>561975</xdr:rowOff>
    </xdr:to>
    <xdr:pic>
      <xdr:nvPicPr>
        <xdr:cNvPr id="14136739" name="Picture 2"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058350" y="0"/>
          <a:ext cx="638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19050</xdr:colOff>
      <xdr:row>7</xdr:row>
      <xdr:rowOff>9525</xdr:rowOff>
    </xdr:from>
    <xdr:to>
      <xdr:col>13</xdr:col>
      <xdr:colOff>847725</xdr:colOff>
      <xdr:row>20</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331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1532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07820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6</xdr:row>
      <xdr:rowOff>161925</xdr:rowOff>
    </xdr:from>
    <xdr:to>
      <xdr:col>14</xdr:col>
      <xdr:colOff>9525</xdr:colOff>
      <xdr:row>18</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2291"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1532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07820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98888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03915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17836478"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32775" y="760095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36480"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704850</xdr:colOff>
      <xdr:row>2</xdr:row>
      <xdr:rowOff>180975</xdr:rowOff>
    </xdr:to>
    <xdr:pic>
      <xdr:nvPicPr>
        <xdr:cNvPr id="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03915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0</xdr:rowOff>
    </xdr:to>
    <xdr:pic>
      <xdr:nvPicPr>
        <xdr:cNvPr id="18577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060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0</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3348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63273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5727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86783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27</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704850</xdr:colOff>
      <xdr:row>2</xdr:row>
      <xdr:rowOff>0</xdr:rowOff>
    </xdr:to>
    <xdr:pic>
      <xdr:nvPicPr>
        <xdr:cNvPr id="17898785"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4201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30489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8267396"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5814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82102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8677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536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3824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95250</xdr:colOff>
      <xdr:row>2</xdr:row>
      <xdr:rowOff>180975</xdr:rowOff>
    </xdr:to>
    <xdr:pic>
      <xdr:nvPicPr>
        <xdr:cNvPr id="1777385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3246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95250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095347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2</xdr:col>
      <xdr:colOff>152400</xdr:colOff>
      <xdr:row>3</xdr:row>
      <xdr:rowOff>171450</xdr:rowOff>
    </xdr:to>
    <xdr:pic>
      <xdr:nvPicPr>
        <xdr:cNvPr id="1506156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65275" y="133350"/>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104775</xdr:colOff>
      <xdr:row>0</xdr:row>
      <xdr:rowOff>133350</xdr:rowOff>
    </xdr:from>
    <xdr:to>
      <xdr:col>37</xdr:col>
      <xdr:colOff>161925</xdr:colOff>
      <xdr:row>3</xdr:row>
      <xdr:rowOff>171450</xdr:rowOff>
    </xdr:to>
    <xdr:pic>
      <xdr:nvPicPr>
        <xdr:cNvPr id="150615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911850" y="133350"/>
          <a:ext cx="552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17847020"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581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9"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92104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564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4961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1249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769501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4961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124925"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3358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062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59350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763357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391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24679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323850</xdr:colOff>
      <xdr:row>2</xdr:row>
      <xdr:rowOff>180975</xdr:rowOff>
    </xdr:to>
    <xdr:pic>
      <xdr:nvPicPr>
        <xdr:cNvPr id="14844619"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391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323850</xdr:colOff>
      <xdr:row>2</xdr:row>
      <xdr:rowOff>180975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246795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1503904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103350"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152400</xdr:colOff>
      <xdr:row>0</xdr:row>
      <xdr:rowOff>0</xdr:rowOff>
    </xdr:from>
    <xdr:to>
      <xdr:col>36</xdr:col>
      <xdr:colOff>219075</xdr:colOff>
      <xdr:row>3</xdr:row>
      <xdr:rowOff>19050</xdr:rowOff>
    </xdr:to>
    <xdr:pic>
      <xdr:nvPicPr>
        <xdr:cNvPr id="1503904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02350"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152400</xdr:colOff>
      <xdr:row>16</xdr:row>
      <xdr:rowOff>266700</xdr:rowOff>
    </xdr:from>
    <xdr:to>
      <xdr:col>37</xdr:col>
      <xdr:colOff>9525</xdr:colOff>
      <xdr:row>28</xdr:row>
      <xdr:rowOff>196083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15</xdr:row>
      <xdr:rowOff>19050</xdr:rowOff>
    </xdr:from>
    <xdr:to>
      <xdr:col>38</xdr:col>
      <xdr:colOff>209550</xdr:colOff>
      <xdr:row>27</xdr:row>
      <xdr:rowOff>81782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171450</xdr:colOff>
      <xdr:row>15</xdr:row>
      <xdr:rowOff>0</xdr:rowOff>
    </xdr:from>
    <xdr:to>
      <xdr:col>36</xdr:col>
      <xdr:colOff>219075</xdr:colOff>
      <xdr:row>27</xdr:row>
      <xdr:rowOff>62733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66675</xdr:colOff>
      <xdr:row>3</xdr:row>
      <xdr:rowOff>19050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16558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209550</xdr:colOff>
      <xdr:row>0</xdr:row>
      <xdr:rowOff>0</xdr:rowOff>
    </xdr:from>
    <xdr:to>
      <xdr:col>39</xdr:col>
      <xdr:colOff>28575</xdr:colOff>
      <xdr:row>3</xdr:row>
      <xdr:rowOff>19050</xdr:rowOff>
    </xdr:to>
    <xdr:pic>
      <xdr:nvPicPr>
        <xdr:cNvPr id="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426225" y="0"/>
          <a:ext cx="561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704850</xdr:colOff>
      <xdr:row>2</xdr:row>
      <xdr:rowOff>180975</xdr:rowOff>
    </xdr:to>
    <xdr:pic>
      <xdr:nvPicPr>
        <xdr:cNvPr id="1759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9438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704850</xdr:colOff>
      <xdr:row>2</xdr:row>
      <xdr:rowOff>180975</xdr:rowOff>
    </xdr:to>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72600" y="0"/>
          <a:ext cx="704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6;&#1610;%2020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row r="11">
          <cell r="O11" t="str">
            <v xml:space="preserve"> أرباع  2017  Quarters</v>
          </cell>
          <cell r="P11">
            <v>0</v>
          </cell>
          <cell r="Q11">
            <v>0</v>
          </cell>
          <cell r="R11" t="str">
            <v xml:space="preserve"> أرباع  2018  Quarters</v>
          </cell>
          <cell r="S11">
            <v>0</v>
          </cell>
        </row>
        <row r="12">
          <cell r="O12" t="str">
            <v>Q2</v>
          </cell>
          <cell r="P12" t="str">
            <v>Q3</v>
          </cell>
          <cell r="Q12" t="str">
            <v>Q4</v>
          </cell>
          <cell r="R12" t="str">
            <v>Q1</v>
          </cell>
          <cell r="S12" t="str">
            <v>Q2</v>
          </cell>
        </row>
        <row r="13">
          <cell r="N13" t="str">
            <v xml:space="preserve"> ذكور  Males</v>
          </cell>
          <cell r="O13">
            <v>1957</v>
          </cell>
          <cell r="P13">
            <v>2002</v>
          </cell>
          <cell r="Q13">
            <v>2003</v>
          </cell>
          <cell r="R13">
            <v>2037</v>
          </cell>
          <cell r="S13">
            <v>1988</v>
          </cell>
        </row>
        <row r="14">
          <cell r="N14" t="str">
            <v>إناث  Females</v>
          </cell>
          <cell r="O14">
            <v>609</v>
          </cell>
          <cell r="P14">
            <v>642</v>
          </cell>
          <cell r="Q14">
            <v>654</v>
          </cell>
          <cell r="R14">
            <v>667</v>
          </cell>
          <cell r="S14">
            <v>620</v>
          </cell>
        </row>
        <row r="15">
          <cell r="N15" t="str">
            <v>مجموع  Total</v>
          </cell>
          <cell r="O15">
            <v>2566</v>
          </cell>
          <cell r="P15">
            <v>2644</v>
          </cell>
          <cell r="Q15">
            <v>2657</v>
          </cell>
          <cell r="R15">
            <v>2704</v>
          </cell>
          <cell r="S15">
            <v>2608</v>
          </cell>
        </row>
        <row r="41">
          <cell r="O41" t="str">
            <v xml:space="preserve"> أرباع  2017  Quarters</v>
          </cell>
          <cell r="P41">
            <v>0</v>
          </cell>
          <cell r="Q41">
            <v>0</v>
          </cell>
          <cell r="R41" t="str">
            <v xml:space="preserve"> أرباع  2018  Quarters</v>
          </cell>
          <cell r="S41">
            <v>0</v>
          </cell>
        </row>
        <row r="42">
          <cell r="O42" t="str">
            <v>Q2</v>
          </cell>
          <cell r="P42" t="str">
            <v>Q3</v>
          </cell>
          <cell r="Q42" t="str">
            <v>Q4</v>
          </cell>
          <cell r="R42" t="str">
            <v>Q1</v>
          </cell>
          <cell r="S42" t="str">
            <v>Q2</v>
          </cell>
        </row>
        <row r="43">
          <cell r="N43" t="str">
            <v xml:space="preserve"> قطريون  Qatari</v>
          </cell>
          <cell r="O43">
            <v>103</v>
          </cell>
          <cell r="P43">
            <v>103</v>
          </cell>
          <cell r="Q43">
            <v>103</v>
          </cell>
          <cell r="R43">
            <v>105</v>
          </cell>
          <cell r="S43">
            <v>105</v>
          </cell>
        </row>
        <row r="44">
          <cell r="N44" t="str">
            <v>غير قطريين  Non-Qatari</v>
          </cell>
          <cell r="O44">
            <v>1882</v>
          </cell>
          <cell r="P44">
            <v>1946</v>
          </cell>
          <cell r="Q44">
            <v>1947</v>
          </cell>
          <cell r="R44">
            <v>1974</v>
          </cell>
          <cell r="S44">
            <v>1893</v>
          </cell>
        </row>
        <row r="45">
          <cell r="N45" t="str">
            <v>مجموع  Total</v>
          </cell>
          <cell r="O45">
            <v>1985</v>
          </cell>
          <cell r="P45">
            <v>2049</v>
          </cell>
          <cell r="Q45">
            <v>2050</v>
          </cell>
          <cell r="R45">
            <v>2079</v>
          </cell>
          <cell r="S45">
            <v>1998</v>
          </cell>
        </row>
        <row r="70">
          <cell r="O70" t="str">
            <v xml:space="preserve"> أرباع  2017  Quarters</v>
          </cell>
          <cell r="P70">
            <v>0</v>
          </cell>
          <cell r="Q70">
            <v>0</v>
          </cell>
          <cell r="R70" t="str">
            <v xml:space="preserve"> أرباع  2018  Quarters</v>
          </cell>
          <cell r="S70">
            <v>0</v>
          </cell>
        </row>
        <row r="71">
          <cell r="O71" t="str">
            <v>Q2</v>
          </cell>
          <cell r="P71" t="str">
            <v>Q3</v>
          </cell>
          <cell r="Q71" t="str">
            <v>Q4</v>
          </cell>
          <cell r="R71" t="str">
            <v>Q1</v>
          </cell>
          <cell r="S71" t="str">
            <v>Q2</v>
          </cell>
        </row>
        <row r="72">
          <cell r="N72" t="str">
            <v xml:space="preserve"> قطريون  Qatari</v>
          </cell>
          <cell r="O72">
            <v>95</v>
          </cell>
          <cell r="P72">
            <v>97</v>
          </cell>
          <cell r="Q72">
            <v>97</v>
          </cell>
          <cell r="R72">
            <v>97</v>
          </cell>
          <cell r="S72">
            <v>98</v>
          </cell>
        </row>
        <row r="73">
          <cell r="N73" t="str">
            <v>غير قطريين  Non-Qatari</v>
          </cell>
          <cell r="O73">
            <v>160</v>
          </cell>
          <cell r="P73">
            <v>184</v>
          </cell>
          <cell r="Q73">
            <v>184</v>
          </cell>
          <cell r="R73">
            <v>184</v>
          </cell>
          <cell r="S73">
            <v>179</v>
          </cell>
        </row>
        <row r="74">
          <cell r="N74" t="str">
            <v>مجموع  Total</v>
          </cell>
          <cell r="O74">
            <v>255</v>
          </cell>
          <cell r="P74">
            <v>281</v>
          </cell>
          <cell r="Q74">
            <v>281</v>
          </cell>
          <cell r="R74">
            <v>281</v>
          </cell>
          <cell r="S74">
            <v>277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view="pageBreakPreview" topLeftCell="A5" zoomScaleNormal="100" zoomScaleSheetLayoutView="100" workbookViewId="0">
      <selection activeCell="E23" sqref="E23:AH30"/>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59" t="s">
        <v>426</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129"/>
      <c r="AJ14" s="129"/>
      <c r="AK14" s="129"/>
      <c r="AL14" s="125"/>
      <c r="AM14" s="32"/>
      <c r="AN14" s="32"/>
      <c r="AO14" s="32"/>
    </row>
    <row r="15" spans="1:41" ht="15" customHeight="1" x14ac:dyDescent="0.2">
      <c r="A15" s="124"/>
      <c r="B15" s="135"/>
      <c r="C15" s="135"/>
      <c r="D15" s="135"/>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129"/>
      <c r="AJ15" s="129"/>
      <c r="AK15" s="129"/>
      <c r="AL15" s="125"/>
      <c r="AM15" s="32"/>
      <c r="AN15" s="32"/>
      <c r="AO15" s="32"/>
    </row>
    <row r="16" spans="1:41" ht="15" customHeight="1" x14ac:dyDescent="0.2">
      <c r="A16" s="124"/>
      <c r="B16" s="135"/>
      <c r="C16" s="135"/>
      <c r="D16" s="135"/>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129"/>
      <c r="AJ16" s="129"/>
      <c r="AK16" s="129"/>
      <c r="AL16" s="125"/>
      <c r="AM16" s="32"/>
      <c r="AN16" s="32"/>
      <c r="AO16" s="32"/>
    </row>
    <row r="17" spans="1:41" ht="15" customHeight="1" x14ac:dyDescent="0.2">
      <c r="A17" s="124"/>
      <c r="B17" s="135"/>
      <c r="C17" s="135"/>
      <c r="D17" s="135"/>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129"/>
      <c r="AJ17" s="129"/>
      <c r="AK17" s="129"/>
      <c r="AL17" s="125"/>
      <c r="AM17" s="32"/>
      <c r="AN17" s="32"/>
      <c r="AO17" s="32"/>
    </row>
    <row r="18" spans="1:41" ht="15" customHeight="1" x14ac:dyDescent="0.2">
      <c r="A18" s="124"/>
      <c r="B18" s="135"/>
      <c r="C18" s="135"/>
      <c r="D18" s="135"/>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129"/>
      <c r="AJ18" s="129"/>
      <c r="AK18" s="129"/>
      <c r="AL18" s="125"/>
      <c r="AM18" s="32"/>
      <c r="AN18" s="32"/>
      <c r="AO18" s="32"/>
    </row>
    <row r="19" spans="1:41" ht="15" customHeight="1" x14ac:dyDescent="0.2">
      <c r="A19" s="124"/>
      <c r="B19" s="135"/>
      <c r="C19" s="135"/>
      <c r="D19" s="135"/>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129"/>
      <c r="AJ19" s="129"/>
      <c r="AK19" s="129"/>
      <c r="AL19" s="125"/>
      <c r="AM19" s="32"/>
      <c r="AN19" s="32"/>
      <c r="AO19" s="32"/>
    </row>
    <row r="20" spans="1:41" ht="15" customHeight="1" x14ac:dyDescent="0.2">
      <c r="A20" s="124"/>
      <c r="B20" s="135"/>
      <c r="C20" s="135"/>
      <c r="D20" s="135"/>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129"/>
      <c r="AJ20" s="129"/>
      <c r="AK20" s="129"/>
      <c r="AL20" s="125"/>
      <c r="AM20" s="32"/>
      <c r="AN20" s="32"/>
      <c r="AO20" s="32"/>
    </row>
    <row r="21" spans="1:41" ht="15" customHeight="1" x14ac:dyDescent="0.2">
      <c r="A21" s="124"/>
      <c r="B21" s="135"/>
      <c r="C21" s="135"/>
      <c r="D21" s="135"/>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129"/>
      <c r="AJ21" s="129"/>
      <c r="AK21" s="129"/>
      <c r="AL21" s="125"/>
      <c r="AM21" s="32"/>
      <c r="AN21" s="32"/>
      <c r="AO21" s="32"/>
    </row>
    <row r="22" spans="1:41" ht="15" customHeight="1" x14ac:dyDescent="0.2">
      <c r="A22" s="124"/>
      <c r="B22" s="135"/>
      <c r="C22" s="135"/>
      <c r="D22" s="135"/>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129"/>
      <c r="AJ22" s="129"/>
      <c r="AK22" s="129"/>
      <c r="AL22" s="125"/>
      <c r="AM22" s="32"/>
      <c r="AN22" s="32"/>
      <c r="AO22" s="32"/>
    </row>
    <row r="23" spans="1:41" ht="15" customHeight="1" x14ac:dyDescent="0.2">
      <c r="A23" s="124"/>
      <c r="B23" s="135"/>
      <c r="C23" s="135"/>
      <c r="D23" s="135"/>
      <c r="E23" s="360" t="s">
        <v>425</v>
      </c>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129"/>
      <c r="AJ23" s="129"/>
      <c r="AK23" s="129"/>
      <c r="AL23" s="125"/>
      <c r="AM23" s="32"/>
      <c r="AN23" s="32"/>
      <c r="AO23" s="32"/>
    </row>
    <row r="24" spans="1:41" ht="15" customHeight="1" x14ac:dyDescent="0.2">
      <c r="A24" s="124"/>
      <c r="B24" s="135"/>
      <c r="C24" s="135"/>
      <c r="D24" s="135"/>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129"/>
      <c r="AJ24" s="129"/>
      <c r="AK24" s="129"/>
      <c r="AL24" s="125"/>
      <c r="AM24" s="32"/>
      <c r="AN24" s="32"/>
      <c r="AO24" s="32"/>
    </row>
    <row r="25" spans="1:41" ht="15" customHeight="1" x14ac:dyDescent="0.2">
      <c r="A25" s="124"/>
      <c r="B25" s="135"/>
      <c r="C25" s="135"/>
      <c r="D25" s="135"/>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129"/>
      <c r="AJ25" s="129"/>
      <c r="AK25" s="129"/>
      <c r="AL25" s="125"/>
      <c r="AM25" s="32"/>
      <c r="AN25" s="32"/>
      <c r="AO25" s="32"/>
    </row>
    <row r="26" spans="1:41" ht="15" customHeight="1" x14ac:dyDescent="0.2">
      <c r="A26" s="124"/>
      <c r="B26" s="135"/>
      <c r="C26" s="135"/>
      <c r="D26" s="135"/>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129"/>
      <c r="AJ26" s="129"/>
      <c r="AK26" s="129"/>
      <c r="AL26" s="125"/>
      <c r="AM26" s="32"/>
      <c r="AN26" s="32"/>
      <c r="AO26" s="32"/>
    </row>
    <row r="27" spans="1:41" ht="15" customHeight="1" x14ac:dyDescent="0.2">
      <c r="A27" s="124"/>
      <c r="B27" s="135"/>
      <c r="C27" s="135"/>
      <c r="D27" s="135"/>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129"/>
      <c r="AJ27" s="129"/>
      <c r="AK27" s="129"/>
      <c r="AL27" s="125"/>
      <c r="AM27" s="32"/>
      <c r="AN27" s="32"/>
      <c r="AO27" s="32"/>
    </row>
    <row r="28" spans="1:41" ht="15" customHeight="1" x14ac:dyDescent="0.2">
      <c r="A28" s="124"/>
      <c r="B28" s="135"/>
      <c r="C28" s="135"/>
      <c r="D28" s="135"/>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129"/>
      <c r="AJ28" s="129"/>
      <c r="AK28" s="129"/>
      <c r="AL28" s="125"/>
      <c r="AM28" s="32"/>
      <c r="AN28" s="32"/>
      <c r="AO28" s="32"/>
    </row>
    <row r="29" spans="1:41" ht="15" customHeight="1" x14ac:dyDescent="0.2">
      <c r="A29" s="124"/>
      <c r="B29" s="135"/>
      <c r="C29" s="135"/>
      <c r="D29" s="135"/>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129"/>
      <c r="AJ29" s="129"/>
      <c r="AK29" s="129"/>
      <c r="AL29" s="125"/>
      <c r="AM29" s="32"/>
      <c r="AN29" s="32"/>
      <c r="AO29" s="32"/>
    </row>
    <row r="30" spans="1:41" ht="15" customHeight="1" x14ac:dyDescent="0.2">
      <c r="A30" s="124"/>
      <c r="B30" s="135"/>
      <c r="C30" s="135"/>
      <c r="D30" s="135"/>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4" zoomScaleNormal="100" zoomScaleSheetLayoutView="100" zoomScalePageLayoutView="85" workbookViewId="0">
      <selection activeCell="F13" sqref="F13:F14"/>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395" t="s">
        <v>9</v>
      </c>
      <c r="B2" s="395"/>
      <c r="C2" s="395"/>
      <c r="D2" s="395"/>
      <c r="E2" s="395"/>
      <c r="F2" s="395"/>
      <c r="G2" s="395"/>
      <c r="H2" s="395"/>
      <c r="I2" s="395"/>
      <c r="J2" s="395"/>
      <c r="K2" s="395"/>
      <c r="L2" s="395"/>
      <c r="M2" s="395"/>
      <c r="N2" s="395"/>
      <c r="O2" s="395"/>
    </row>
    <row r="3" spans="1:17" s="1" customFormat="1" ht="21" customHeight="1" x14ac:dyDescent="0.2">
      <c r="A3" s="396" t="s">
        <v>382</v>
      </c>
      <c r="B3" s="396"/>
      <c r="C3" s="396"/>
      <c r="D3" s="396"/>
      <c r="E3" s="396"/>
      <c r="F3" s="396"/>
      <c r="G3" s="396"/>
      <c r="H3" s="396"/>
      <c r="I3" s="396"/>
      <c r="J3" s="396"/>
      <c r="K3" s="396"/>
      <c r="L3" s="396"/>
      <c r="M3" s="396"/>
      <c r="N3" s="396"/>
      <c r="O3" s="396"/>
    </row>
    <row r="4" spans="1:17" s="1" customFormat="1" ht="20.25" customHeight="1" x14ac:dyDescent="0.25">
      <c r="A4" s="397" t="s">
        <v>429</v>
      </c>
      <c r="B4" s="397"/>
      <c r="C4" s="397"/>
      <c r="D4" s="397"/>
      <c r="E4" s="397"/>
      <c r="F4" s="397"/>
      <c r="G4" s="397"/>
      <c r="H4" s="397"/>
      <c r="I4" s="397"/>
      <c r="J4" s="397"/>
      <c r="K4" s="397"/>
      <c r="L4" s="397"/>
      <c r="M4" s="397"/>
      <c r="N4" s="397"/>
      <c r="O4" s="397"/>
    </row>
    <row r="5" spans="1:17" s="1" customFormat="1" ht="20.25" customHeight="1" x14ac:dyDescent="0.2">
      <c r="A5" s="398" t="s">
        <v>430</v>
      </c>
      <c r="B5" s="398"/>
      <c r="C5" s="398"/>
      <c r="D5" s="398"/>
      <c r="E5" s="398"/>
      <c r="F5" s="398"/>
      <c r="G5" s="398"/>
      <c r="H5" s="398"/>
      <c r="I5" s="398"/>
      <c r="J5" s="398"/>
      <c r="K5" s="398"/>
      <c r="L5" s="398"/>
      <c r="M5" s="398"/>
      <c r="N5" s="398"/>
      <c r="O5" s="398"/>
    </row>
    <row r="6" spans="1:17" s="1" customFormat="1" ht="20.25" customHeight="1" x14ac:dyDescent="0.2">
      <c r="A6" s="151"/>
      <c r="B6" s="151"/>
      <c r="C6" s="151"/>
      <c r="D6" s="151"/>
      <c r="E6" s="151"/>
    </row>
    <row r="7" spans="1:17" s="9" customFormat="1" ht="21" customHeight="1" x14ac:dyDescent="0.2">
      <c r="A7" s="412" t="s">
        <v>38</v>
      </c>
      <c r="B7" s="412"/>
      <c r="C7" s="8"/>
      <c r="D7" s="8"/>
      <c r="E7" s="13"/>
      <c r="G7" s="3"/>
      <c r="K7" s="13"/>
      <c r="O7" s="3" t="s">
        <v>37</v>
      </c>
    </row>
    <row r="8" spans="1:17" s="9" customFormat="1" ht="36" customHeight="1" x14ac:dyDescent="0.2">
      <c r="A8" s="403" t="s">
        <v>12</v>
      </c>
      <c r="B8" s="405" t="s">
        <v>13</v>
      </c>
      <c r="C8" s="405" t="s">
        <v>301</v>
      </c>
      <c r="D8" s="405"/>
      <c r="E8" s="405"/>
      <c r="F8" s="405"/>
      <c r="G8" s="405" t="s">
        <v>302</v>
      </c>
      <c r="H8" s="405"/>
      <c r="I8" s="405"/>
      <c r="J8" s="405"/>
      <c r="K8" s="405"/>
      <c r="L8" s="405"/>
      <c r="M8" s="407" t="s">
        <v>325</v>
      </c>
      <c r="N8" s="405" t="s">
        <v>47</v>
      </c>
      <c r="O8" s="405" t="s">
        <v>14</v>
      </c>
    </row>
    <row r="9" spans="1:17" ht="84" customHeight="1" x14ac:dyDescent="0.2">
      <c r="A9" s="404"/>
      <c r="B9" s="406"/>
      <c r="C9" s="214" t="s">
        <v>324</v>
      </c>
      <c r="D9" s="214" t="s">
        <v>323</v>
      </c>
      <c r="E9" s="214" t="s">
        <v>322</v>
      </c>
      <c r="F9" s="215" t="s">
        <v>321</v>
      </c>
      <c r="G9" s="214" t="s">
        <v>320</v>
      </c>
      <c r="H9" s="214" t="s">
        <v>319</v>
      </c>
      <c r="I9" s="214" t="s">
        <v>318</v>
      </c>
      <c r="J9" s="214" t="s">
        <v>317</v>
      </c>
      <c r="K9" s="214" t="s">
        <v>316</v>
      </c>
      <c r="L9" s="215" t="s">
        <v>321</v>
      </c>
      <c r="M9" s="408"/>
      <c r="N9" s="406"/>
      <c r="O9" s="406"/>
    </row>
    <row r="10" spans="1:17" ht="27" customHeight="1" x14ac:dyDescent="0.2">
      <c r="A10" s="409" t="s">
        <v>50</v>
      </c>
      <c r="B10" s="197" t="s">
        <v>15</v>
      </c>
      <c r="C10" s="230">
        <v>67032</v>
      </c>
      <c r="D10" s="231">
        <v>57</v>
      </c>
      <c r="E10" s="232">
        <v>57</v>
      </c>
      <c r="F10" s="233">
        <f>C10+D10+E10</f>
        <v>67146</v>
      </c>
      <c r="G10" s="230">
        <v>0</v>
      </c>
      <c r="H10" s="231">
        <v>19209</v>
      </c>
      <c r="I10" s="231">
        <v>1083</v>
      </c>
      <c r="J10" s="231">
        <v>10830</v>
      </c>
      <c r="K10" s="232">
        <v>912</v>
      </c>
      <c r="L10" s="233">
        <f t="shared" ref="L10:L14" si="0">G10+H10+I10+J10+K10</f>
        <v>32034</v>
      </c>
      <c r="M10" s="233">
        <f>F10+L10</f>
        <v>99180</v>
      </c>
      <c r="N10" s="216" t="s">
        <v>16</v>
      </c>
      <c r="O10" s="409" t="s">
        <v>33</v>
      </c>
      <c r="P10" s="321"/>
    </row>
    <row r="11" spans="1:17" ht="27" customHeight="1" x14ac:dyDescent="0.2">
      <c r="A11" s="410"/>
      <c r="B11" s="195" t="s">
        <v>17</v>
      </c>
      <c r="C11" s="234">
        <v>37834</v>
      </c>
      <c r="D11" s="235">
        <v>114</v>
      </c>
      <c r="E11" s="236">
        <v>0</v>
      </c>
      <c r="F11" s="237">
        <f t="shared" ref="F11:F12" si="1">C11+D11+E11</f>
        <v>37948</v>
      </c>
      <c r="G11" s="234">
        <v>28985</v>
      </c>
      <c r="H11" s="235">
        <v>26106</v>
      </c>
      <c r="I11" s="235">
        <v>2109</v>
      </c>
      <c r="J11" s="235">
        <v>6384</v>
      </c>
      <c r="K11" s="236">
        <v>2052</v>
      </c>
      <c r="L11" s="237">
        <f t="shared" si="0"/>
        <v>65636</v>
      </c>
      <c r="M11" s="237">
        <f t="shared" ref="M11:M18" si="2">F11+L11</f>
        <v>103584</v>
      </c>
      <c r="N11" s="217" t="s">
        <v>18</v>
      </c>
      <c r="O11" s="410"/>
      <c r="P11" s="321"/>
    </row>
    <row r="12" spans="1:17" ht="27" customHeight="1" x14ac:dyDescent="0.2">
      <c r="A12" s="411"/>
      <c r="B12" s="31" t="s">
        <v>19</v>
      </c>
      <c r="C12" s="238">
        <f>SUM(C10:C11)</f>
        <v>104866</v>
      </c>
      <c r="D12" s="238">
        <f>SUM(D10:D11)</f>
        <v>171</v>
      </c>
      <c r="E12" s="238">
        <f>SUM(E10:E11)</f>
        <v>57</v>
      </c>
      <c r="F12" s="238">
        <f t="shared" si="1"/>
        <v>105094</v>
      </c>
      <c r="G12" s="238">
        <f>G10+G11</f>
        <v>28985</v>
      </c>
      <c r="H12" s="238">
        <f>H10+H11</f>
        <v>45315</v>
      </c>
      <c r="I12" s="238">
        <f t="shared" ref="I12:L12" si="3">I10+I11</f>
        <v>3192</v>
      </c>
      <c r="J12" s="238">
        <f t="shared" si="3"/>
        <v>17214</v>
      </c>
      <c r="K12" s="238">
        <f t="shared" si="3"/>
        <v>2964</v>
      </c>
      <c r="L12" s="238">
        <f t="shared" si="3"/>
        <v>97670</v>
      </c>
      <c r="M12" s="238">
        <f t="shared" si="2"/>
        <v>202764</v>
      </c>
      <c r="N12" s="31" t="s">
        <v>8</v>
      </c>
      <c r="O12" s="411"/>
      <c r="P12" s="321"/>
    </row>
    <row r="13" spans="1:17" ht="27" customHeight="1" x14ac:dyDescent="0.2">
      <c r="A13" s="409" t="s">
        <v>51</v>
      </c>
      <c r="B13" s="197" t="s">
        <v>15</v>
      </c>
      <c r="C13" s="230">
        <v>1672953</v>
      </c>
      <c r="D13" s="231">
        <v>656</v>
      </c>
      <c r="E13" s="232">
        <v>157</v>
      </c>
      <c r="F13" s="233">
        <f>C13+D13+E13</f>
        <v>1673766</v>
      </c>
      <c r="G13" s="230">
        <v>0</v>
      </c>
      <c r="H13" s="231">
        <v>37707</v>
      </c>
      <c r="I13" s="231">
        <v>913</v>
      </c>
      <c r="J13" s="231">
        <v>0</v>
      </c>
      <c r="K13" s="232">
        <v>2511</v>
      </c>
      <c r="L13" s="233">
        <f t="shared" si="0"/>
        <v>41131</v>
      </c>
      <c r="M13" s="233">
        <f>F13+L13</f>
        <v>1714897</v>
      </c>
      <c r="N13" s="216" t="s">
        <v>16</v>
      </c>
      <c r="O13" s="409" t="s">
        <v>34</v>
      </c>
      <c r="P13" s="321"/>
    </row>
    <row r="14" spans="1:17" ht="27" customHeight="1" x14ac:dyDescent="0.2">
      <c r="A14" s="410"/>
      <c r="B14" s="195" t="s">
        <v>17</v>
      </c>
      <c r="C14" s="234">
        <v>217702</v>
      </c>
      <c r="D14" s="235">
        <v>1013</v>
      </c>
      <c r="E14" s="236">
        <v>171</v>
      </c>
      <c r="F14" s="237">
        <f t="shared" ref="F14:F18" si="4">C14+D14+E14</f>
        <v>218886</v>
      </c>
      <c r="G14" s="234">
        <v>102194</v>
      </c>
      <c r="H14" s="235">
        <v>30385</v>
      </c>
      <c r="I14" s="235">
        <v>1698</v>
      </c>
      <c r="J14" s="235">
        <v>0</v>
      </c>
      <c r="K14" s="236">
        <v>3539</v>
      </c>
      <c r="L14" s="237">
        <f t="shared" si="0"/>
        <v>137816</v>
      </c>
      <c r="M14" s="237">
        <f t="shared" si="2"/>
        <v>356702</v>
      </c>
      <c r="N14" s="217" t="s">
        <v>18</v>
      </c>
      <c r="O14" s="410"/>
      <c r="P14" s="321"/>
    </row>
    <row r="15" spans="1:17" ht="27" customHeight="1" x14ac:dyDescent="0.2">
      <c r="A15" s="411"/>
      <c r="B15" s="31" t="s">
        <v>19</v>
      </c>
      <c r="C15" s="238">
        <f>SUM(C13:C14)</f>
        <v>1890655</v>
      </c>
      <c r="D15" s="238">
        <f>SUM(D13:D14)</f>
        <v>1669</v>
      </c>
      <c r="E15" s="238">
        <f>SUM(E13:E14)</f>
        <v>328</v>
      </c>
      <c r="F15" s="238">
        <f t="shared" si="4"/>
        <v>1892652</v>
      </c>
      <c r="G15" s="238">
        <f>G13+G14</f>
        <v>102194</v>
      </c>
      <c r="H15" s="238">
        <f t="shared" ref="H15:L15" si="5">H13+H14</f>
        <v>68092</v>
      </c>
      <c r="I15" s="238">
        <f t="shared" si="5"/>
        <v>2611</v>
      </c>
      <c r="J15" s="238">
        <f t="shared" si="5"/>
        <v>0</v>
      </c>
      <c r="K15" s="238">
        <f t="shared" si="5"/>
        <v>6050</v>
      </c>
      <c r="L15" s="238">
        <f t="shared" si="5"/>
        <v>178947</v>
      </c>
      <c r="M15" s="238">
        <f t="shared" si="2"/>
        <v>2071599</v>
      </c>
      <c r="N15" s="31" t="s">
        <v>8</v>
      </c>
      <c r="O15" s="411"/>
      <c r="P15" s="321"/>
    </row>
    <row r="16" spans="1:17" s="11" customFormat="1" ht="27" customHeight="1" x14ac:dyDescent="0.2">
      <c r="A16" s="413" t="s">
        <v>7</v>
      </c>
      <c r="B16" s="198" t="s">
        <v>15</v>
      </c>
      <c r="C16" s="239">
        <f t="shared" ref="C16:E17" si="6">C10+C13</f>
        <v>1739985</v>
      </c>
      <c r="D16" s="240">
        <f t="shared" si="6"/>
        <v>713</v>
      </c>
      <c r="E16" s="241">
        <f t="shared" si="6"/>
        <v>214</v>
      </c>
      <c r="F16" s="242">
        <f>C16+D16+E16</f>
        <v>1740912</v>
      </c>
      <c r="G16" s="239">
        <f t="shared" ref="G16:I16" si="7">G10+G13</f>
        <v>0</v>
      </c>
      <c r="H16" s="240">
        <f t="shared" si="7"/>
        <v>56916</v>
      </c>
      <c r="I16" s="240">
        <f t="shared" si="7"/>
        <v>1996</v>
      </c>
      <c r="J16" s="240">
        <f t="shared" ref="J16:K16" si="8">J10+J13</f>
        <v>10830</v>
      </c>
      <c r="K16" s="241">
        <f t="shared" si="8"/>
        <v>3423</v>
      </c>
      <c r="L16" s="242">
        <f t="shared" ref="L16" si="9">L10+L13</f>
        <v>73165</v>
      </c>
      <c r="M16" s="242">
        <f>F16+L16</f>
        <v>1814077</v>
      </c>
      <c r="N16" s="218" t="s">
        <v>16</v>
      </c>
      <c r="O16" s="413" t="s">
        <v>8</v>
      </c>
      <c r="P16" s="321"/>
      <c r="Q16" s="5"/>
    </row>
    <row r="17" spans="1:17" ht="27" customHeight="1" x14ac:dyDescent="0.2">
      <c r="A17" s="414"/>
      <c r="B17" s="196" t="s">
        <v>17</v>
      </c>
      <c r="C17" s="243">
        <f t="shared" si="6"/>
        <v>255536</v>
      </c>
      <c r="D17" s="244">
        <f t="shared" si="6"/>
        <v>1127</v>
      </c>
      <c r="E17" s="245">
        <f t="shared" si="6"/>
        <v>171</v>
      </c>
      <c r="F17" s="246">
        <f t="shared" si="4"/>
        <v>256834</v>
      </c>
      <c r="G17" s="243">
        <f t="shared" ref="G17:I17" si="10">G11+G14</f>
        <v>131179</v>
      </c>
      <c r="H17" s="244">
        <f t="shared" si="10"/>
        <v>56491</v>
      </c>
      <c r="I17" s="244">
        <f t="shared" si="10"/>
        <v>3807</v>
      </c>
      <c r="J17" s="244">
        <f t="shared" ref="J17:K17" si="11">J11+J14</f>
        <v>6384</v>
      </c>
      <c r="K17" s="245">
        <f t="shared" si="11"/>
        <v>5591</v>
      </c>
      <c r="L17" s="246">
        <f t="shared" ref="L17" si="12">L11+L14</f>
        <v>203452</v>
      </c>
      <c r="M17" s="246">
        <f t="shared" si="2"/>
        <v>460286</v>
      </c>
      <c r="N17" s="219" t="s">
        <v>18</v>
      </c>
      <c r="O17" s="414"/>
      <c r="P17" s="321"/>
    </row>
    <row r="18" spans="1:17" s="12" customFormat="1" ht="27" customHeight="1" x14ac:dyDescent="0.2">
      <c r="A18" s="415"/>
      <c r="B18" s="30" t="s">
        <v>19</v>
      </c>
      <c r="C18" s="247">
        <f>SUM(C16:C17)</f>
        <v>1995521</v>
      </c>
      <c r="D18" s="247">
        <f>SUM(D16:D17)</f>
        <v>1840</v>
      </c>
      <c r="E18" s="247">
        <f>SUM(E16:E17)</f>
        <v>385</v>
      </c>
      <c r="F18" s="247">
        <f t="shared" si="4"/>
        <v>1997746</v>
      </c>
      <c r="G18" s="247">
        <f>G12+G15</f>
        <v>131179</v>
      </c>
      <c r="H18" s="247">
        <f t="shared" ref="H18:K18" si="13">H12+H15</f>
        <v>113407</v>
      </c>
      <c r="I18" s="247">
        <f t="shared" si="13"/>
        <v>5803</v>
      </c>
      <c r="J18" s="247">
        <f t="shared" si="13"/>
        <v>17214</v>
      </c>
      <c r="K18" s="247">
        <f t="shared" si="13"/>
        <v>9014</v>
      </c>
      <c r="L18" s="247">
        <f t="shared" ref="L18" si="14">L12+L15</f>
        <v>276617</v>
      </c>
      <c r="M18" s="247">
        <f t="shared" si="2"/>
        <v>2274363</v>
      </c>
      <c r="N18" s="30" t="s">
        <v>8</v>
      </c>
      <c r="O18" s="415"/>
      <c r="P18" s="321"/>
      <c r="Q18" s="5"/>
    </row>
    <row r="20" spans="1:17" x14ac:dyDescent="0.2">
      <c r="C20" s="321"/>
      <c r="D20" s="321"/>
      <c r="E20" s="321"/>
    </row>
    <row r="25" spans="1:17" x14ac:dyDescent="0.2">
      <c r="O25" s="84"/>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zoomScaleNormal="100" zoomScaleSheetLayoutView="100" zoomScalePageLayoutView="85" workbookViewId="0">
      <selection activeCell="AN8" sqref="AN8"/>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16" t="s">
        <v>326</v>
      </c>
      <c r="B2" s="416"/>
      <c r="C2" s="416"/>
      <c r="D2" s="416"/>
      <c r="E2" s="416"/>
      <c r="F2" s="416"/>
      <c r="G2" s="416"/>
      <c r="H2" s="416"/>
      <c r="I2" s="416"/>
      <c r="J2" s="416"/>
      <c r="K2" s="416"/>
      <c r="L2" s="416"/>
      <c r="M2" s="416"/>
      <c r="N2" s="416"/>
      <c r="O2" s="416"/>
      <c r="P2" s="416"/>
    </row>
    <row r="3" spans="1:22" s="1" customFormat="1" ht="21" customHeight="1" x14ac:dyDescent="0.2">
      <c r="A3" s="417" t="s">
        <v>383</v>
      </c>
      <c r="B3" s="417"/>
      <c r="C3" s="417"/>
      <c r="D3" s="417"/>
      <c r="E3" s="417"/>
      <c r="F3" s="417"/>
      <c r="G3" s="417"/>
      <c r="H3" s="417"/>
      <c r="I3" s="417"/>
      <c r="J3" s="417"/>
      <c r="K3" s="417"/>
      <c r="L3" s="417"/>
      <c r="M3" s="417"/>
      <c r="N3" s="417"/>
      <c r="O3" s="417"/>
      <c r="P3" s="417"/>
    </row>
    <row r="4" spans="1:22" s="1" customFormat="1" ht="20.25" customHeight="1" x14ac:dyDescent="0.25">
      <c r="A4" s="418" t="s">
        <v>429</v>
      </c>
      <c r="B4" s="418"/>
      <c r="C4" s="418"/>
      <c r="D4" s="418"/>
      <c r="E4" s="418"/>
      <c r="F4" s="418"/>
      <c r="G4" s="418"/>
      <c r="H4" s="418"/>
      <c r="I4" s="418"/>
      <c r="J4" s="418"/>
      <c r="K4" s="418"/>
      <c r="L4" s="418"/>
      <c r="M4" s="418"/>
      <c r="N4" s="418"/>
      <c r="O4" s="418"/>
      <c r="P4" s="418"/>
    </row>
    <row r="5" spans="1:22" s="1" customFormat="1" ht="20.25" customHeight="1" x14ac:dyDescent="0.2">
      <c r="A5" s="419" t="s">
        <v>430</v>
      </c>
      <c r="B5" s="419"/>
      <c r="C5" s="419"/>
      <c r="D5" s="419"/>
      <c r="E5" s="419"/>
      <c r="F5" s="419"/>
      <c r="G5" s="419"/>
      <c r="H5" s="419"/>
      <c r="I5" s="419"/>
      <c r="J5" s="419"/>
      <c r="K5" s="419"/>
      <c r="L5" s="419"/>
      <c r="M5" s="419"/>
      <c r="N5" s="419"/>
      <c r="O5" s="419"/>
      <c r="P5" s="419"/>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20"/>
      <c r="S10" s="420"/>
      <c r="U10" s="420"/>
      <c r="V10" s="420"/>
    </row>
    <row r="11" spans="1:22" x14ac:dyDescent="0.2">
      <c r="R11" s="421" t="s">
        <v>264</v>
      </c>
      <c r="S11" s="422"/>
      <c r="U11" s="421" t="s">
        <v>265</v>
      </c>
      <c r="V11" s="422"/>
    </row>
    <row r="12" spans="1:22" x14ac:dyDescent="0.2">
      <c r="R12" s="53" t="s">
        <v>70</v>
      </c>
      <c r="S12" s="139">
        <f>'2'!F10</f>
        <v>67146</v>
      </c>
      <c r="U12" s="53" t="s">
        <v>72</v>
      </c>
      <c r="V12" s="139">
        <f>'2'!F11</f>
        <v>37948</v>
      </c>
    </row>
    <row r="13" spans="1:22" ht="13.5" thickBot="1" x14ac:dyDescent="0.25">
      <c r="R13" s="54" t="s">
        <v>71</v>
      </c>
      <c r="S13" s="140">
        <f>'2'!L10</f>
        <v>32034</v>
      </c>
      <c r="U13" s="54" t="s">
        <v>73</v>
      </c>
      <c r="V13" s="140">
        <f>'2'!L11</f>
        <v>65636</v>
      </c>
    </row>
    <row r="16" spans="1:22" ht="13.5" thickBot="1" x14ac:dyDescent="0.25">
      <c r="R16" s="420"/>
      <c r="S16" s="420"/>
      <c r="U16" s="420"/>
      <c r="V16" s="420"/>
    </row>
    <row r="17" spans="4:22" x14ac:dyDescent="0.2">
      <c r="R17" s="421" t="s">
        <v>267</v>
      </c>
      <c r="S17" s="422"/>
      <c r="U17" s="421" t="s">
        <v>266</v>
      </c>
      <c r="V17" s="422"/>
    </row>
    <row r="18" spans="4:22" x14ac:dyDescent="0.2">
      <c r="R18" s="53" t="s">
        <v>70</v>
      </c>
      <c r="S18" s="139">
        <f>'2'!F13</f>
        <v>1673766</v>
      </c>
      <c r="U18" s="53" t="s">
        <v>72</v>
      </c>
      <c r="V18" s="139">
        <f>'2'!F14</f>
        <v>218886</v>
      </c>
    </row>
    <row r="19" spans="4:22" ht="13.5" thickBot="1" x14ac:dyDescent="0.25">
      <c r="R19" s="54" t="s">
        <v>71</v>
      </c>
      <c r="S19" s="140">
        <f>'2'!L13</f>
        <v>41131</v>
      </c>
      <c r="U19" s="54" t="s">
        <v>73</v>
      </c>
      <c r="V19" s="140">
        <f>'2'!L14</f>
        <v>137816</v>
      </c>
    </row>
    <row r="26" spans="4:22" x14ac:dyDescent="0.2">
      <c r="D26" s="20" t="s">
        <v>57</v>
      </c>
      <c r="K26" s="20" t="s">
        <v>57</v>
      </c>
    </row>
    <row r="50" spans="14:14" x14ac:dyDescent="0.2">
      <c r="N50" s="82"/>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A4" zoomScaleNormal="100" zoomScaleSheetLayoutView="100" zoomScalePageLayoutView="85" workbookViewId="0">
      <selection activeCell="AN8" sqref="AN8"/>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16" t="s">
        <v>337</v>
      </c>
      <c r="B2" s="416"/>
      <c r="C2" s="416"/>
      <c r="D2" s="416"/>
      <c r="E2" s="416"/>
      <c r="F2" s="416"/>
      <c r="G2" s="416"/>
      <c r="H2" s="416"/>
      <c r="I2" s="416"/>
      <c r="J2" s="416"/>
      <c r="K2" s="416"/>
      <c r="L2" s="416"/>
      <c r="M2" s="416"/>
      <c r="N2" s="152"/>
      <c r="O2" s="168"/>
      <c r="P2" s="168"/>
      <c r="Q2" s="168"/>
    </row>
    <row r="3" spans="1:19" s="1" customFormat="1" ht="21" customHeight="1" x14ac:dyDescent="0.2">
      <c r="A3" s="417" t="s">
        <v>384</v>
      </c>
      <c r="B3" s="417"/>
      <c r="C3" s="417"/>
      <c r="D3" s="417"/>
      <c r="E3" s="417"/>
      <c r="F3" s="417"/>
      <c r="G3" s="417"/>
      <c r="H3" s="417"/>
      <c r="I3" s="417"/>
      <c r="J3" s="417"/>
      <c r="K3" s="417"/>
      <c r="L3" s="417"/>
      <c r="M3" s="417"/>
      <c r="N3" s="149"/>
      <c r="O3" s="169"/>
      <c r="P3" s="169"/>
      <c r="Q3" s="169"/>
    </row>
    <row r="4" spans="1:19" s="1" customFormat="1" ht="20.25" customHeight="1" x14ac:dyDescent="0.25">
      <c r="A4" s="418" t="s">
        <v>429</v>
      </c>
      <c r="B4" s="418"/>
      <c r="C4" s="418"/>
      <c r="D4" s="418"/>
      <c r="E4" s="418"/>
      <c r="F4" s="418"/>
      <c r="G4" s="418"/>
      <c r="H4" s="418"/>
      <c r="I4" s="418"/>
      <c r="J4" s="418"/>
      <c r="K4" s="418"/>
      <c r="L4" s="418"/>
      <c r="M4" s="418"/>
      <c r="N4" s="150"/>
      <c r="O4" s="141"/>
      <c r="P4" s="141"/>
      <c r="Q4" s="141"/>
    </row>
    <row r="5" spans="1:19" s="1" customFormat="1" ht="20.25" customHeight="1" x14ac:dyDescent="0.2">
      <c r="A5" s="419" t="s">
        <v>430</v>
      </c>
      <c r="B5" s="419"/>
      <c r="C5" s="419"/>
      <c r="D5" s="419"/>
      <c r="E5" s="419"/>
      <c r="F5" s="419"/>
      <c r="G5" s="419"/>
      <c r="H5" s="419"/>
      <c r="I5" s="419"/>
      <c r="J5" s="419"/>
      <c r="K5" s="419"/>
      <c r="L5" s="419"/>
      <c r="M5" s="419"/>
      <c r="N5" s="151"/>
      <c r="O5" s="142"/>
      <c r="P5" s="142"/>
      <c r="Q5" s="142"/>
    </row>
    <row r="6" spans="1:19" s="1" customFormat="1" ht="20.25" customHeight="1" thickBot="1" x14ac:dyDescent="0.25">
      <c r="A6" s="151"/>
      <c r="B6" s="151"/>
      <c r="C6" s="151"/>
      <c r="D6" s="151"/>
      <c r="E6" s="151"/>
    </row>
    <row r="7" spans="1:19" ht="12.75" customHeight="1" x14ac:dyDescent="0.2">
      <c r="O7" s="423" t="s">
        <v>262</v>
      </c>
      <c r="P7" s="424"/>
      <c r="R7" s="423" t="s">
        <v>263</v>
      </c>
      <c r="S7" s="424"/>
    </row>
    <row r="8" spans="1:19" ht="12.75" customHeight="1" x14ac:dyDescent="0.2">
      <c r="O8" s="53" t="s">
        <v>74</v>
      </c>
      <c r="P8" s="143">
        <f>'2'!H10</f>
        <v>19209</v>
      </c>
      <c r="R8" s="53" t="s">
        <v>77</v>
      </c>
      <c r="S8" s="143">
        <f>'2'!G11</f>
        <v>28985</v>
      </c>
    </row>
    <row r="9" spans="1:19" ht="12.75" customHeight="1" x14ac:dyDescent="0.2">
      <c r="O9" s="53" t="s">
        <v>167</v>
      </c>
      <c r="P9" s="144">
        <f>'2'!I10</f>
        <v>1083</v>
      </c>
      <c r="R9" s="53" t="s">
        <v>78</v>
      </c>
      <c r="S9" s="144">
        <f>'2'!H11</f>
        <v>26106</v>
      </c>
    </row>
    <row r="10" spans="1:19" ht="12.75" customHeight="1" x14ac:dyDescent="0.2">
      <c r="O10" s="53" t="s">
        <v>75</v>
      </c>
      <c r="P10" s="144">
        <f>'2'!J10</f>
        <v>10830</v>
      </c>
      <c r="R10" s="53" t="s">
        <v>79</v>
      </c>
      <c r="S10" s="144">
        <f>'2'!I11</f>
        <v>2109</v>
      </c>
    </row>
    <row r="11" spans="1:19" ht="12.75" customHeight="1" thickBot="1" x14ac:dyDescent="0.25">
      <c r="O11" s="54" t="s">
        <v>76</v>
      </c>
      <c r="P11" s="145">
        <f>'2'!K10</f>
        <v>912</v>
      </c>
      <c r="R11" s="53" t="s">
        <v>80</v>
      </c>
      <c r="S11" s="144">
        <f>'2'!J11</f>
        <v>6384</v>
      </c>
    </row>
    <row r="12" spans="1:19" ht="12.75" customHeight="1" thickBot="1" x14ac:dyDescent="0.25">
      <c r="R12" s="54" t="s">
        <v>76</v>
      </c>
      <c r="S12" s="145">
        <f>'2'!K11</f>
        <v>2052</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zoomScaleNormal="100" zoomScaleSheetLayoutView="100" zoomScalePageLayoutView="85" workbookViewId="0">
      <selection activeCell="C19" sqref="C1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95" t="s">
        <v>27</v>
      </c>
      <c r="B2" s="395"/>
      <c r="C2" s="395"/>
      <c r="D2" s="395"/>
      <c r="E2" s="395"/>
      <c r="F2" s="43"/>
      <c r="G2" s="43"/>
      <c r="H2" s="43"/>
      <c r="I2" s="43"/>
      <c r="J2" s="43"/>
      <c r="K2" s="43"/>
    </row>
    <row r="3" spans="1:11" s="1" customFormat="1" ht="21" customHeight="1" x14ac:dyDescent="0.2">
      <c r="A3" s="396" t="s">
        <v>385</v>
      </c>
      <c r="B3" s="396"/>
      <c r="C3" s="396"/>
      <c r="D3" s="396"/>
      <c r="E3" s="396"/>
    </row>
    <row r="4" spans="1:11" s="1" customFormat="1" ht="20.25" customHeight="1" x14ac:dyDescent="0.25">
      <c r="A4" s="397" t="s">
        <v>429</v>
      </c>
      <c r="B4" s="397"/>
      <c r="C4" s="397"/>
      <c r="D4" s="397"/>
      <c r="E4" s="397"/>
    </row>
    <row r="5" spans="1:11" s="1" customFormat="1" ht="20.25" customHeight="1" x14ac:dyDescent="0.2">
      <c r="A5" s="398" t="s">
        <v>430</v>
      </c>
      <c r="B5" s="398"/>
      <c r="C5" s="398"/>
      <c r="D5" s="398"/>
      <c r="E5" s="398"/>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328</v>
      </c>
      <c r="B8" s="23" t="s">
        <v>304</v>
      </c>
      <c r="C8" s="23" t="s">
        <v>305</v>
      </c>
      <c r="D8" s="22" t="s">
        <v>22</v>
      </c>
      <c r="E8" s="193" t="s">
        <v>327</v>
      </c>
      <c r="I8" s="5"/>
      <c r="J8" s="5"/>
    </row>
    <row r="9" spans="1:11" s="5" customFormat="1" ht="27" customHeight="1" x14ac:dyDescent="0.2">
      <c r="A9" s="179" t="s">
        <v>23</v>
      </c>
      <c r="B9" s="249">
        <v>244801</v>
      </c>
      <c r="C9" s="249">
        <v>115589</v>
      </c>
      <c r="D9" s="250">
        <f>B9+C9</f>
        <v>360390</v>
      </c>
      <c r="E9" s="189" t="s">
        <v>23</v>
      </c>
    </row>
    <row r="10" spans="1:11" s="5" customFormat="1" ht="27" customHeight="1" x14ac:dyDescent="0.2">
      <c r="A10" s="180" t="s">
        <v>24</v>
      </c>
      <c r="B10" s="251">
        <v>804853</v>
      </c>
      <c r="C10" s="251">
        <v>47562</v>
      </c>
      <c r="D10" s="252">
        <f t="shared" ref="D10:D13" si="0">B10+C10</f>
        <v>852415</v>
      </c>
      <c r="E10" s="190" t="s">
        <v>24</v>
      </c>
    </row>
    <row r="11" spans="1:11" s="5" customFormat="1" ht="27" customHeight="1" x14ac:dyDescent="0.2">
      <c r="A11" s="180" t="s">
        <v>25</v>
      </c>
      <c r="B11" s="251">
        <v>600765</v>
      </c>
      <c r="C11" s="251">
        <v>43534</v>
      </c>
      <c r="D11" s="252">
        <f t="shared" si="0"/>
        <v>644299</v>
      </c>
      <c r="E11" s="190" t="s">
        <v>25</v>
      </c>
    </row>
    <row r="12" spans="1:11" s="5" customFormat="1" ht="27" customHeight="1" x14ac:dyDescent="0.2">
      <c r="A12" s="180" t="s">
        <v>26</v>
      </c>
      <c r="B12" s="251">
        <v>268758</v>
      </c>
      <c r="C12" s="251">
        <v>31667</v>
      </c>
      <c r="D12" s="252">
        <f t="shared" si="0"/>
        <v>300425</v>
      </c>
      <c r="E12" s="190" t="s">
        <v>26</v>
      </c>
      <c r="I12" s="9"/>
      <c r="J12" s="9"/>
    </row>
    <row r="13" spans="1:11" s="5" customFormat="1" ht="27" customHeight="1" x14ac:dyDescent="0.2">
      <c r="A13" s="181" t="s">
        <v>155</v>
      </c>
      <c r="B13" s="253">
        <f>73706+4863</f>
        <v>78569</v>
      </c>
      <c r="C13" s="253">
        <f>22784+15481</f>
        <v>38265</v>
      </c>
      <c r="D13" s="254">
        <f t="shared" si="0"/>
        <v>116834</v>
      </c>
      <c r="E13" s="191" t="s">
        <v>156</v>
      </c>
    </row>
    <row r="14" spans="1:11" s="6" customFormat="1" ht="27" customHeight="1" x14ac:dyDescent="0.2">
      <c r="A14" s="157" t="s">
        <v>7</v>
      </c>
      <c r="B14" s="255">
        <f>SUM(B9:B13)</f>
        <v>1997746</v>
      </c>
      <c r="C14" s="255">
        <f t="shared" ref="C14:D14" si="1">SUM(C9:C13)</f>
        <v>276617</v>
      </c>
      <c r="D14" s="255">
        <f t="shared" si="1"/>
        <v>2274363</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AN8" sqref="AN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95" t="s">
        <v>49</v>
      </c>
      <c r="B2" s="395"/>
      <c r="C2" s="395"/>
      <c r="D2" s="395"/>
      <c r="E2" s="395"/>
      <c r="F2" s="43"/>
      <c r="G2" s="43"/>
      <c r="H2" s="43"/>
      <c r="I2" s="43"/>
      <c r="J2" s="43"/>
      <c r="K2" s="43"/>
    </row>
    <row r="3" spans="1:11" s="1" customFormat="1" ht="21" customHeight="1" x14ac:dyDescent="0.2">
      <c r="A3" s="396" t="s">
        <v>386</v>
      </c>
      <c r="B3" s="396"/>
      <c r="C3" s="396"/>
      <c r="D3" s="396"/>
      <c r="E3" s="396"/>
    </row>
    <row r="4" spans="1:11" s="1" customFormat="1" ht="20.25" customHeight="1" x14ac:dyDescent="0.25">
      <c r="A4" s="397" t="s">
        <v>429</v>
      </c>
      <c r="B4" s="397"/>
      <c r="C4" s="397"/>
      <c r="D4" s="397"/>
      <c r="E4" s="397"/>
    </row>
    <row r="5" spans="1:11" s="1" customFormat="1" ht="20.25" customHeight="1" x14ac:dyDescent="0.2">
      <c r="A5" s="398" t="s">
        <v>430</v>
      </c>
      <c r="B5" s="398"/>
      <c r="C5" s="398"/>
      <c r="D5" s="398"/>
      <c r="E5" s="398"/>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117</v>
      </c>
      <c r="B8" s="23" t="s">
        <v>304</v>
      </c>
      <c r="C8" s="23" t="s">
        <v>305</v>
      </c>
      <c r="D8" s="22" t="s">
        <v>22</v>
      </c>
      <c r="E8" s="193" t="s">
        <v>162</v>
      </c>
    </row>
    <row r="9" spans="1:11" s="5" customFormat="1" ht="27" customHeight="1" x14ac:dyDescent="0.2">
      <c r="A9" s="179" t="s">
        <v>23</v>
      </c>
      <c r="B9" s="249">
        <v>205714</v>
      </c>
      <c r="C9" s="249">
        <v>55218</v>
      </c>
      <c r="D9" s="250">
        <f>B9+C9</f>
        <v>260932</v>
      </c>
      <c r="E9" s="189" t="s">
        <v>23</v>
      </c>
    </row>
    <row r="10" spans="1:11" s="5" customFormat="1" ht="27" customHeight="1" x14ac:dyDescent="0.2">
      <c r="A10" s="180" t="s">
        <v>24</v>
      </c>
      <c r="B10" s="251">
        <v>697201</v>
      </c>
      <c r="C10" s="251">
        <v>2382</v>
      </c>
      <c r="D10" s="252">
        <f t="shared" ref="D10:D13" si="0">B10+C10</f>
        <v>699583</v>
      </c>
      <c r="E10" s="190" t="s">
        <v>24</v>
      </c>
    </row>
    <row r="11" spans="1:11" s="5" customFormat="1" ht="27" customHeight="1" x14ac:dyDescent="0.2">
      <c r="A11" s="180" t="s">
        <v>25</v>
      </c>
      <c r="B11" s="251">
        <v>518941</v>
      </c>
      <c r="C11" s="251">
        <v>813</v>
      </c>
      <c r="D11" s="252">
        <f t="shared" si="0"/>
        <v>519754</v>
      </c>
      <c r="E11" s="190" t="s">
        <v>25</v>
      </c>
    </row>
    <row r="12" spans="1:11" s="5" customFormat="1" ht="27" customHeight="1" x14ac:dyDescent="0.2">
      <c r="A12" s="180" t="s">
        <v>26</v>
      </c>
      <c r="B12" s="251">
        <v>245892</v>
      </c>
      <c r="C12" s="251">
        <v>1810</v>
      </c>
      <c r="D12" s="252">
        <f t="shared" si="0"/>
        <v>247702</v>
      </c>
      <c r="E12" s="190" t="s">
        <v>26</v>
      </c>
    </row>
    <row r="13" spans="1:11" s="5" customFormat="1" ht="27" customHeight="1" x14ac:dyDescent="0.2">
      <c r="A13" s="181" t="s">
        <v>155</v>
      </c>
      <c r="B13" s="253">
        <f>68643+4521</f>
        <v>73164</v>
      </c>
      <c r="C13" s="253">
        <f>5202+7740</f>
        <v>12942</v>
      </c>
      <c r="D13" s="254">
        <f t="shared" si="0"/>
        <v>86106</v>
      </c>
      <c r="E13" s="191" t="s">
        <v>156</v>
      </c>
    </row>
    <row r="14" spans="1:11" s="6" customFormat="1" ht="27" customHeight="1" x14ac:dyDescent="0.2">
      <c r="A14" s="157" t="s">
        <v>7</v>
      </c>
      <c r="B14" s="255">
        <f>SUM(B9:B13)</f>
        <v>1740912</v>
      </c>
      <c r="C14" s="255">
        <f t="shared" ref="C14:D14" si="1">SUM(C9:C13)</f>
        <v>73165</v>
      </c>
      <c r="D14" s="255">
        <f t="shared" si="1"/>
        <v>1814077</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Normal="100" zoomScaleSheetLayoutView="100" zoomScalePageLayoutView="85" workbookViewId="0">
      <selection activeCell="AN8" sqref="AN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395" t="s">
        <v>153</v>
      </c>
      <c r="B2" s="395"/>
      <c r="C2" s="395"/>
      <c r="D2" s="395"/>
      <c r="E2" s="395"/>
      <c r="F2" s="43"/>
      <c r="G2" s="43"/>
      <c r="H2" s="43"/>
      <c r="I2" s="43"/>
      <c r="J2" s="43"/>
      <c r="K2" s="43"/>
    </row>
    <row r="3" spans="1:11" s="1" customFormat="1" ht="21" customHeight="1" x14ac:dyDescent="0.2">
      <c r="A3" s="396" t="s">
        <v>387</v>
      </c>
      <c r="B3" s="396"/>
      <c r="C3" s="396"/>
      <c r="D3" s="396"/>
      <c r="E3" s="396"/>
    </row>
    <row r="4" spans="1:11" s="1" customFormat="1" ht="20.25" customHeight="1" x14ac:dyDescent="0.25">
      <c r="A4" s="397" t="s">
        <v>429</v>
      </c>
      <c r="B4" s="397"/>
      <c r="C4" s="397"/>
      <c r="D4" s="397"/>
      <c r="E4" s="397"/>
    </row>
    <row r="5" spans="1:11" s="1" customFormat="1" ht="20.25" customHeight="1" x14ac:dyDescent="0.2">
      <c r="A5" s="398" t="s">
        <v>430</v>
      </c>
      <c r="B5" s="398"/>
      <c r="C5" s="398"/>
      <c r="D5" s="398"/>
      <c r="E5" s="398"/>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117</v>
      </c>
      <c r="B8" s="23" t="s">
        <v>345</v>
      </c>
      <c r="C8" s="23" t="s">
        <v>346</v>
      </c>
      <c r="D8" s="22" t="s">
        <v>22</v>
      </c>
      <c r="E8" s="193" t="s">
        <v>162</v>
      </c>
    </row>
    <row r="9" spans="1:11" s="5" customFormat="1" ht="27" customHeight="1" x14ac:dyDescent="0.2">
      <c r="A9" s="179" t="s">
        <v>23</v>
      </c>
      <c r="B9" s="249">
        <v>39087</v>
      </c>
      <c r="C9" s="249">
        <v>60371</v>
      </c>
      <c r="D9" s="250">
        <f>B9+C9</f>
        <v>99458</v>
      </c>
      <c r="E9" s="189" t="s">
        <v>23</v>
      </c>
      <c r="H9" s="321"/>
    </row>
    <row r="10" spans="1:11" s="5" customFormat="1" ht="27" customHeight="1" x14ac:dyDescent="0.2">
      <c r="A10" s="180" t="s">
        <v>24</v>
      </c>
      <c r="B10" s="251">
        <v>107652</v>
      </c>
      <c r="C10" s="251">
        <v>45180</v>
      </c>
      <c r="D10" s="252">
        <f t="shared" ref="D10:D13" si="0">B10+C10</f>
        <v>152832</v>
      </c>
      <c r="E10" s="190" t="s">
        <v>24</v>
      </c>
      <c r="H10" s="321"/>
    </row>
    <row r="11" spans="1:11" s="5" customFormat="1" ht="27" customHeight="1" x14ac:dyDescent="0.2">
      <c r="A11" s="180" t="s">
        <v>25</v>
      </c>
      <c r="B11" s="251">
        <v>81824</v>
      </c>
      <c r="C11" s="251">
        <v>42721</v>
      </c>
      <c r="D11" s="252">
        <f t="shared" si="0"/>
        <v>124545</v>
      </c>
      <c r="E11" s="190" t="s">
        <v>25</v>
      </c>
      <c r="H11" s="321"/>
    </row>
    <row r="12" spans="1:11" s="5" customFormat="1" ht="27" customHeight="1" x14ac:dyDescent="0.2">
      <c r="A12" s="180" t="s">
        <v>26</v>
      </c>
      <c r="B12" s="251">
        <v>22866</v>
      </c>
      <c r="C12" s="251">
        <v>29857</v>
      </c>
      <c r="D12" s="252">
        <f t="shared" si="0"/>
        <v>52723</v>
      </c>
      <c r="E12" s="190" t="s">
        <v>26</v>
      </c>
      <c r="H12" s="321"/>
    </row>
    <row r="13" spans="1:11" s="5" customFormat="1" ht="27" customHeight="1" x14ac:dyDescent="0.2">
      <c r="A13" s="181" t="s">
        <v>155</v>
      </c>
      <c r="B13" s="253">
        <f>5063+342</f>
        <v>5405</v>
      </c>
      <c r="C13" s="253">
        <f>17582+7741</f>
        <v>25323</v>
      </c>
      <c r="D13" s="254">
        <f t="shared" si="0"/>
        <v>30728</v>
      </c>
      <c r="E13" s="191" t="s">
        <v>156</v>
      </c>
      <c r="H13" s="321"/>
    </row>
    <row r="14" spans="1:11" s="6" customFormat="1" ht="27" customHeight="1" x14ac:dyDescent="0.2">
      <c r="A14" s="157" t="s">
        <v>7</v>
      </c>
      <c r="B14" s="255">
        <f>SUM(B9:B13)</f>
        <v>256834</v>
      </c>
      <c r="C14" s="255">
        <f t="shared" ref="C14:D14" si="1">SUM(C9:C13)</f>
        <v>203452</v>
      </c>
      <c r="D14" s="255">
        <f t="shared" si="1"/>
        <v>460286</v>
      </c>
      <c r="E14" s="194" t="s">
        <v>8</v>
      </c>
      <c r="H14" s="320"/>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zoomScaleNormal="100" zoomScaleSheetLayoutView="100" zoomScalePageLayoutView="85" workbookViewId="0">
      <selection activeCell="AN8" sqref="AN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95" t="s">
        <v>344</v>
      </c>
      <c r="B2" s="395"/>
      <c r="C2" s="395"/>
      <c r="D2" s="395"/>
      <c r="E2" s="395"/>
      <c r="F2" s="395"/>
      <c r="G2" s="395"/>
      <c r="H2" s="395"/>
      <c r="I2" s="395"/>
      <c r="J2" s="395"/>
      <c r="K2" s="395"/>
    </row>
    <row r="3" spans="1:15" s="1" customFormat="1" ht="21" customHeight="1" x14ac:dyDescent="0.2">
      <c r="A3" s="396" t="s">
        <v>388</v>
      </c>
      <c r="B3" s="396"/>
      <c r="C3" s="396"/>
      <c r="D3" s="396"/>
      <c r="E3" s="396"/>
      <c r="F3" s="396"/>
      <c r="G3" s="396"/>
      <c r="H3" s="396"/>
      <c r="I3" s="396"/>
      <c r="J3" s="396"/>
      <c r="K3" s="396"/>
    </row>
    <row r="4" spans="1:15" s="1" customFormat="1" ht="20.25" customHeight="1" x14ac:dyDescent="0.25">
      <c r="A4" s="397" t="s">
        <v>429</v>
      </c>
      <c r="B4" s="397"/>
      <c r="C4" s="397"/>
      <c r="D4" s="397"/>
      <c r="E4" s="397"/>
      <c r="F4" s="397"/>
      <c r="G4" s="397"/>
      <c r="H4" s="397"/>
      <c r="I4" s="397"/>
      <c r="J4" s="397"/>
      <c r="K4" s="397"/>
    </row>
    <row r="5" spans="1:15" s="1" customFormat="1" ht="20.25" customHeight="1" x14ac:dyDescent="0.2">
      <c r="A5" s="398" t="s">
        <v>430</v>
      </c>
      <c r="B5" s="398"/>
      <c r="C5" s="398"/>
      <c r="D5" s="398"/>
      <c r="E5" s="398"/>
      <c r="F5" s="398"/>
      <c r="G5" s="398"/>
      <c r="H5" s="398"/>
      <c r="I5" s="398"/>
      <c r="J5" s="398"/>
      <c r="K5" s="398"/>
    </row>
    <row r="6" spans="1:15" s="1" customFormat="1" ht="20.25" customHeight="1" x14ac:dyDescent="0.2">
      <c r="A6" s="151"/>
      <c r="B6" s="151"/>
      <c r="C6" s="151"/>
      <c r="D6" s="151"/>
      <c r="E6" s="151"/>
    </row>
    <row r="7" spans="1:15" s="9" customFormat="1" ht="21" customHeight="1" x14ac:dyDescent="0.2">
      <c r="A7" s="36" t="s">
        <v>28</v>
      </c>
      <c r="B7" s="10"/>
      <c r="C7" s="8"/>
      <c r="D7" s="8"/>
      <c r="E7" s="13"/>
      <c r="K7" s="13" t="s">
        <v>138</v>
      </c>
    </row>
    <row r="8" spans="1:15" s="17" customFormat="1" ht="33" customHeight="1" x14ac:dyDescent="0.2">
      <c r="A8" s="426" t="s">
        <v>121</v>
      </c>
      <c r="B8" s="429" t="s">
        <v>119</v>
      </c>
      <c r="C8" s="429"/>
      <c r="D8" s="429"/>
      <c r="E8" s="429" t="s">
        <v>120</v>
      </c>
      <c r="F8" s="429"/>
      <c r="G8" s="429"/>
      <c r="H8" s="430" t="s">
        <v>81</v>
      </c>
      <c r="I8" s="430"/>
      <c r="J8" s="430"/>
      <c r="K8" s="431" t="s">
        <v>118</v>
      </c>
      <c r="L8" s="16"/>
      <c r="M8" s="16"/>
      <c r="N8" s="16"/>
      <c r="O8" s="16"/>
    </row>
    <row r="9" spans="1:15" ht="24.95" customHeight="1" x14ac:dyDescent="0.2">
      <c r="A9" s="427"/>
      <c r="B9" s="19" t="s">
        <v>15</v>
      </c>
      <c r="C9" s="19" t="s">
        <v>17</v>
      </c>
      <c r="D9" s="40" t="s">
        <v>7</v>
      </c>
      <c r="E9" s="19" t="s">
        <v>15</v>
      </c>
      <c r="F9" s="19" t="s">
        <v>17</v>
      </c>
      <c r="G9" s="40" t="s">
        <v>7</v>
      </c>
      <c r="H9" s="173" t="s">
        <v>15</v>
      </c>
      <c r="I9" s="173" t="s">
        <v>17</v>
      </c>
      <c r="J9" s="173" t="s">
        <v>7</v>
      </c>
      <c r="K9" s="432"/>
      <c r="L9" s="8"/>
      <c r="M9" s="8"/>
      <c r="N9" s="8"/>
      <c r="O9" s="8"/>
    </row>
    <row r="10" spans="1:15" ht="24.95" customHeight="1" x14ac:dyDescent="0.2">
      <c r="A10" s="428"/>
      <c r="B10" s="170" t="s">
        <v>16</v>
      </c>
      <c r="C10" s="170" t="s">
        <v>18</v>
      </c>
      <c r="D10" s="171" t="s">
        <v>8</v>
      </c>
      <c r="E10" s="170" t="s">
        <v>16</v>
      </c>
      <c r="F10" s="170" t="s">
        <v>18</v>
      </c>
      <c r="G10" s="171" t="s">
        <v>8</v>
      </c>
      <c r="H10" s="172" t="s">
        <v>16</v>
      </c>
      <c r="I10" s="172" t="s">
        <v>18</v>
      </c>
      <c r="J10" s="172" t="s">
        <v>8</v>
      </c>
      <c r="K10" s="433"/>
      <c r="L10" s="8"/>
      <c r="M10" s="8"/>
      <c r="N10" s="8"/>
      <c r="O10" s="8"/>
    </row>
    <row r="11" spans="1:15" ht="27" customHeight="1" x14ac:dyDescent="0.2">
      <c r="A11" s="179" t="s">
        <v>23</v>
      </c>
      <c r="B11" s="249">
        <v>12711</v>
      </c>
      <c r="C11" s="249">
        <v>5985</v>
      </c>
      <c r="D11" s="250">
        <f>B11+C11</f>
        <v>18696</v>
      </c>
      <c r="E11" s="249">
        <v>192661</v>
      </c>
      <c r="F11" s="249">
        <v>32417</v>
      </c>
      <c r="G11" s="250">
        <f t="shared" ref="G11:G15" si="0">E11+F11</f>
        <v>225078</v>
      </c>
      <c r="H11" s="257">
        <f>B11+E11</f>
        <v>205372</v>
      </c>
      <c r="I11" s="257">
        <f>C11+F11</f>
        <v>38402</v>
      </c>
      <c r="J11" s="257">
        <f>H11+I11</f>
        <v>243774</v>
      </c>
      <c r="K11" s="189" t="s">
        <v>23</v>
      </c>
      <c r="L11" s="8"/>
      <c r="M11" s="8"/>
      <c r="N11" s="8"/>
      <c r="O11" s="8"/>
    </row>
    <row r="12" spans="1:15" ht="27" customHeight="1" x14ac:dyDescent="0.2">
      <c r="A12" s="180" t="s">
        <v>24</v>
      </c>
      <c r="B12" s="251">
        <v>21774</v>
      </c>
      <c r="C12" s="251">
        <v>15889</v>
      </c>
      <c r="D12" s="252">
        <f t="shared" ref="D12:D15" si="1">B12+C12</f>
        <v>37663</v>
      </c>
      <c r="E12" s="251">
        <v>675213</v>
      </c>
      <c r="F12" s="251">
        <v>91492</v>
      </c>
      <c r="G12" s="252">
        <f t="shared" si="0"/>
        <v>766705</v>
      </c>
      <c r="H12" s="260">
        <f t="shared" ref="H12:H15" si="2">B12+E12</f>
        <v>696987</v>
      </c>
      <c r="I12" s="260">
        <f t="shared" ref="I12:I15" si="3">C12+F12</f>
        <v>107381</v>
      </c>
      <c r="J12" s="260">
        <f t="shared" ref="J12:J15" si="4">H12+I12</f>
        <v>804368</v>
      </c>
      <c r="K12" s="190" t="s">
        <v>24</v>
      </c>
      <c r="L12" s="8"/>
      <c r="M12" s="8"/>
      <c r="N12" s="8"/>
      <c r="O12" s="8"/>
    </row>
    <row r="13" spans="1:15" ht="27" customHeight="1" x14ac:dyDescent="0.2">
      <c r="A13" s="180" t="s">
        <v>25</v>
      </c>
      <c r="B13" s="251">
        <v>16245</v>
      </c>
      <c r="C13" s="251">
        <v>9861</v>
      </c>
      <c r="D13" s="252">
        <f t="shared" si="1"/>
        <v>26106</v>
      </c>
      <c r="E13" s="251">
        <v>502539</v>
      </c>
      <c r="F13" s="251">
        <v>71792</v>
      </c>
      <c r="G13" s="252">
        <f t="shared" si="0"/>
        <v>574331</v>
      </c>
      <c r="H13" s="260">
        <f t="shared" si="2"/>
        <v>518784</v>
      </c>
      <c r="I13" s="260">
        <f t="shared" si="3"/>
        <v>81653</v>
      </c>
      <c r="J13" s="260">
        <f t="shared" si="4"/>
        <v>600437</v>
      </c>
      <c r="K13" s="190" t="s">
        <v>25</v>
      </c>
      <c r="L13" s="8"/>
      <c r="M13" s="8"/>
      <c r="N13" s="8"/>
      <c r="O13" s="8"/>
    </row>
    <row r="14" spans="1:15" ht="27" customHeight="1" x14ac:dyDescent="0.2">
      <c r="A14" s="180" t="s">
        <v>26</v>
      </c>
      <c r="B14" s="251">
        <v>12369</v>
      </c>
      <c r="C14" s="251">
        <v>5130</v>
      </c>
      <c r="D14" s="252">
        <f t="shared" si="1"/>
        <v>17499</v>
      </c>
      <c r="E14" s="251">
        <v>233523</v>
      </c>
      <c r="F14" s="251">
        <v>17736</v>
      </c>
      <c r="G14" s="252">
        <f t="shared" si="0"/>
        <v>251259</v>
      </c>
      <c r="H14" s="260">
        <f t="shared" si="2"/>
        <v>245892</v>
      </c>
      <c r="I14" s="260">
        <f t="shared" si="3"/>
        <v>22866</v>
      </c>
      <c r="J14" s="260">
        <f t="shared" si="4"/>
        <v>268758</v>
      </c>
      <c r="K14" s="190" t="s">
        <v>26</v>
      </c>
      <c r="L14" s="8"/>
      <c r="M14" s="8"/>
      <c r="N14" s="8"/>
      <c r="O14" s="8"/>
    </row>
    <row r="15" spans="1:15" ht="27" customHeight="1" x14ac:dyDescent="0.2">
      <c r="A15" s="181" t="s">
        <v>155</v>
      </c>
      <c r="B15" s="253">
        <f>3591+399</f>
        <v>3990</v>
      </c>
      <c r="C15" s="253">
        <f>855+114</f>
        <v>969</v>
      </c>
      <c r="D15" s="254">
        <f t="shared" si="1"/>
        <v>4959</v>
      </c>
      <c r="E15" s="253">
        <f>65052+4122</f>
        <v>69174</v>
      </c>
      <c r="F15" s="253">
        <f>4208+228</f>
        <v>4436</v>
      </c>
      <c r="G15" s="254">
        <f t="shared" si="0"/>
        <v>73610</v>
      </c>
      <c r="H15" s="261">
        <f t="shared" si="2"/>
        <v>73164</v>
      </c>
      <c r="I15" s="261">
        <f t="shared" si="3"/>
        <v>5405</v>
      </c>
      <c r="J15" s="261">
        <f t="shared" si="4"/>
        <v>78569</v>
      </c>
      <c r="K15" s="191" t="s">
        <v>156</v>
      </c>
      <c r="L15" s="8"/>
      <c r="M15" s="8"/>
      <c r="N15" s="8"/>
      <c r="O15" s="8"/>
    </row>
    <row r="16" spans="1:15" ht="27" customHeight="1" x14ac:dyDescent="0.2">
      <c r="A16" s="38" t="s">
        <v>7</v>
      </c>
      <c r="B16" s="255">
        <f>SUM(B11:B15)</f>
        <v>67089</v>
      </c>
      <c r="C16" s="255">
        <f>SUM(C11:C15)</f>
        <v>37834</v>
      </c>
      <c r="D16" s="255">
        <f>B16+C16</f>
        <v>104923</v>
      </c>
      <c r="E16" s="255">
        <f t="shared" ref="E16:H16" si="5">SUM(E11:E15)</f>
        <v>1673110</v>
      </c>
      <c r="F16" s="255">
        <f t="shared" si="5"/>
        <v>217873</v>
      </c>
      <c r="G16" s="262">
        <f t="shared" si="5"/>
        <v>1890983</v>
      </c>
      <c r="H16" s="247">
        <f t="shared" si="5"/>
        <v>1740199</v>
      </c>
      <c r="I16" s="247">
        <f t="shared" ref="I16" si="6">SUM(I11:I15)</f>
        <v>255707</v>
      </c>
      <c r="J16" s="247">
        <f t="shared" ref="J16" si="7">SUM(J11:J15)</f>
        <v>1995906</v>
      </c>
      <c r="K16" s="156" t="s">
        <v>8</v>
      </c>
      <c r="L16" s="8"/>
      <c r="M16" s="8"/>
      <c r="N16" s="8"/>
      <c r="O16" s="8"/>
    </row>
    <row r="17" spans="1:21" x14ac:dyDescent="0.2">
      <c r="A17" s="18" t="s">
        <v>29</v>
      </c>
      <c r="K17" s="18" t="s">
        <v>30</v>
      </c>
    </row>
    <row r="25" spans="1:21" x14ac:dyDescent="0.2">
      <c r="C25" s="425"/>
      <c r="D25" s="357"/>
      <c r="E25" s="425"/>
      <c r="F25" s="357"/>
      <c r="G25" s="425"/>
      <c r="H25" s="425"/>
      <c r="I25" s="357"/>
      <c r="J25" s="425"/>
      <c r="K25" s="425"/>
      <c r="L25" s="357"/>
      <c r="M25" s="425"/>
      <c r="N25" s="425"/>
    </row>
    <row r="26" spans="1:21" x14ac:dyDescent="0.2">
      <c r="C26" s="425"/>
      <c r="D26"/>
      <c r="E26" s="425"/>
      <c r="F26"/>
      <c r="G26" s="425"/>
      <c r="H26" s="425"/>
      <c r="I26"/>
      <c r="J26" s="425"/>
      <c r="K26" s="425"/>
      <c r="L26"/>
      <c r="M26" s="425"/>
      <c r="N26" s="425"/>
    </row>
    <row r="27" spans="1:21" x14ac:dyDescent="0.2">
      <c r="C27" s="425"/>
      <c r="D27"/>
      <c r="E27" s="425"/>
      <c r="F27"/>
      <c r="G27" s="425"/>
      <c r="H27" s="425"/>
      <c r="I27"/>
      <c r="J27" s="425"/>
      <c r="K27" s="425"/>
      <c r="L27"/>
      <c r="M27" s="425"/>
      <c r="N27" s="425"/>
    </row>
    <row r="28" spans="1:21" x14ac:dyDescent="0.2">
      <c r="K28" s="85"/>
    </row>
    <row r="30" spans="1:21" x14ac:dyDescent="0.2">
      <c r="I30" s="425"/>
      <c r="J30" s="357"/>
      <c r="K30" s="425"/>
      <c r="L30" s="357"/>
      <c r="M30" s="425" t="s">
        <v>422</v>
      </c>
      <c r="N30" s="425"/>
      <c r="O30" s="357"/>
      <c r="P30" s="425"/>
      <c r="Q30" s="425"/>
      <c r="R30" s="357"/>
      <c r="S30" s="425"/>
      <c r="T30" s="425"/>
      <c r="U30" s="357"/>
    </row>
    <row r="31" spans="1:21" x14ac:dyDescent="0.2">
      <c r="I31" s="425"/>
      <c r="J31"/>
      <c r="K31" s="425"/>
      <c r="L31"/>
      <c r="M31" s="425"/>
      <c r="N31" s="425"/>
      <c r="O31"/>
      <c r="P31" s="425"/>
      <c r="Q31" s="425"/>
      <c r="R31"/>
      <c r="S31" s="425"/>
      <c r="T31" s="425"/>
      <c r="U31"/>
    </row>
    <row r="32" spans="1:21" x14ac:dyDescent="0.2">
      <c r="I32" s="425"/>
      <c r="J32"/>
      <c r="K32" s="425"/>
      <c r="L32"/>
      <c r="M32" s="425"/>
      <c r="N32" s="425"/>
      <c r="O32"/>
      <c r="P32" s="425"/>
      <c r="Q32" s="425"/>
      <c r="R32"/>
      <c r="S32" s="425"/>
      <c r="T32" s="425"/>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Normal="100" zoomScaleSheetLayoutView="100" zoomScalePageLayoutView="85" workbookViewId="0">
      <selection activeCell="AN8" sqref="AN8"/>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395" t="s">
        <v>280</v>
      </c>
      <c r="B2" s="395"/>
      <c r="C2" s="395"/>
      <c r="D2" s="395"/>
      <c r="E2" s="395"/>
      <c r="F2" s="395"/>
      <c r="G2" s="395"/>
      <c r="H2" s="395"/>
      <c r="I2" s="395"/>
      <c r="J2" s="395"/>
      <c r="K2" s="395"/>
      <c r="L2" s="395"/>
      <c r="M2" s="395"/>
      <c r="N2" s="395"/>
    </row>
    <row r="3" spans="1:18" s="1" customFormat="1" ht="21" customHeight="1" x14ac:dyDescent="0.2">
      <c r="A3" s="396" t="s">
        <v>281</v>
      </c>
      <c r="B3" s="396"/>
      <c r="C3" s="396"/>
      <c r="D3" s="396"/>
      <c r="E3" s="396"/>
      <c r="F3" s="396"/>
      <c r="G3" s="396"/>
      <c r="H3" s="396"/>
      <c r="I3" s="396"/>
      <c r="J3" s="396"/>
      <c r="K3" s="396"/>
      <c r="L3" s="396"/>
      <c r="M3" s="396"/>
      <c r="N3" s="396"/>
    </row>
    <row r="4" spans="1:18" s="1" customFormat="1" ht="20.25" customHeight="1" x14ac:dyDescent="0.25">
      <c r="A4" s="397" t="s">
        <v>429</v>
      </c>
      <c r="B4" s="397"/>
      <c r="C4" s="397"/>
      <c r="D4" s="397"/>
      <c r="E4" s="397"/>
      <c r="F4" s="397"/>
      <c r="G4" s="397"/>
      <c r="H4" s="397"/>
      <c r="I4" s="397"/>
      <c r="J4" s="397"/>
      <c r="K4" s="397"/>
      <c r="L4" s="397"/>
      <c r="M4" s="397"/>
      <c r="N4" s="397"/>
    </row>
    <row r="5" spans="1:18" s="1" customFormat="1" ht="20.25" customHeight="1" x14ac:dyDescent="0.2">
      <c r="A5" s="398" t="s">
        <v>430</v>
      </c>
      <c r="B5" s="398"/>
      <c r="C5" s="398"/>
      <c r="D5" s="398"/>
      <c r="E5" s="398"/>
      <c r="F5" s="398"/>
      <c r="G5" s="398"/>
      <c r="H5" s="398"/>
      <c r="I5" s="398"/>
      <c r="J5" s="398"/>
      <c r="K5" s="398"/>
      <c r="L5" s="398"/>
      <c r="M5" s="398"/>
      <c r="N5" s="398"/>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26"/>
      <c r="B8" s="429" t="s">
        <v>52</v>
      </c>
      <c r="C8" s="429"/>
      <c r="D8" s="429"/>
      <c r="E8" s="429"/>
      <c r="F8" s="429" t="s">
        <v>53</v>
      </c>
      <c r="G8" s="429"/>
      <c r="H8" s="429"/>
      <c r="I8" s="429"/>
      <c r="J8" s="429" t="s">
        <v>54</v>
      </c>
      <c r="K8" s="429"/>
      <c r="L8" s="429"/>
      <c r="M8" s="429"/>
      <c r="N8" s="442"/>
      <c r="O8" s="16"/>
      <c r="P8" s="16"/>
      <c r="Q8" s="16"/>
      <c r="R8" s="16"/>
    </row>
    <row r="9" spans="1:18" ht="15.75" customHeight="1" x14ac:dyDescent="0.2">
      <c r="A9" s="427"/>
      <c r="B9" s="437" t="s">
        <v>55</v>
      </c>
      <c r="C9" s="438"/>
      <c r="D9" s="437" t="s">
        <v>56</v>
      </c>
      <c r="E9" s="438"/>
      <c r="F9" s="437" t="s">
        <v>55</v>
      </c>
      <c r="G9" s="438"/>
      <c r="H9" s="437" t="s">
        <v>56</v>
      </c>
      <c r="I9" s="438"/>
      <c r="J9" s="437" t="s">
        <v>55</v>
      </c>
      <c r="K9" s="438"/>
      <c r="L9" s="437" t="s">
        <v>56</v>
      </c>
      <c r="M9" s="438"/>
      <c r="N9" s="443"/>
      <c r="O9" s="8"/>
      <c r="P9" s="8"/>
      <c r="Q9" s="8"/>
      <c r="R9" s="8"/>
    </row>
    <row r="10" spans="1:18" ht="36.75" customHeight="1" x14ac:dyDescent="0.2">
      <c r="A10" s="428"/>
      <c r="B10" s="439"/>
      <c r="C10" s="440"/>
      <c r="D10" s="439"/>
      <c r="E10" s="440"/>
      <c r="F10" s="439"/>
      <c r="G10" s="440"/>
      <c r="H10" s="439"/>
      <c r="I10" s="440"/>
      <c r="J10" s="439"/>
      <c r="K10" s="440"/>
      <c r="L10" s="439"/>
      <c r="M10" s="440"/>
      <c r="N10" s="444"/>
      <c r="O10" s="8"/>
      <c r="P10" s="8"/>
      <c r="Q10" s="8"/>
      <c r="R10" s="8"/>
    </row>
    <row r="11" spans="1:18" ht="36.75" customHeight="1" x14ac:dyDescent="0.2">
      <c r="A11" s="65" t="s">
        <v>7</v>
      </c>
      <c r="B11" s="441">
        <v>1737048</v>
      </c>
      <c r="C11" s="441"/>
      <c r="D11" s="441">
        <v>11297</v>
      </c>
      <c r="E11" s="441"/>
      <c r="F11" s="441">
        <v>255422</v>
      </c>
      <c r="G11" s="441"/>
      <c r="H11" s="441">
        <v>9951</v>
      </c>
      <c r="I11" s="441"/>
      <c r="J11" s="441">
        <v>1992470</v>
      </c>
      <c r="K11" s="441"/>
      <c r="L11" s="441">
        <v>10922</v>
      </c>
      <c r="M11" s="441"/>
      <c r="N11" s="66" t="s">
        <v>8</v>
      </c>
      <c r="O11" s="8"/>
      <c r="P11" s="8"/>
      <c r="Q11" s="8"/>
      <c r="R11" s="8"/>
    </row>
    <row r="12" spans="1:18" ht="19.5" customHeight="1" x14ac:dyDescent="0.2">
      <c r="A12" s="434" t="s">
        <v>272</v>
      </c>
      <c r="B12" s="435"/>
      <c r="C12" s="435"/>
      <c r="D12" s="435"/>
      <c r="E12" s="435"/>
      <c r="F12" s="435"/>
      <c r="G12" s="435"/>
      <c r="H12" s="436" t="s">
        <v>271</v>
      </c>
      <c r="I12" s="436"/>
      <c r="J12" s="436"/>
      <c r="K12" s="436"/>
      <c r="L12" s="436"/>
      <c r="M12" s="436"/>
      <c r="N12" s="436"/>
    </row>
    <row r="29" spans="14:14" x14ac:dyDescent="0.2">
      <c r="N29" s="85"/>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view="pageBreakPreview" zoomScaleNormal="100" zoomScaleSheetLayoutView="100" zoomScalePageLayoutView="85" workbookViewId="0">
      <selection activeCell="AN8" sqref="AN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95" t="s">
        <v>276</v>
      </c>
      <c r="B2" s="395"/>
      <c r="C2" s="395"/>
      <c r="D2" s="395"/>
      <c r="E2" s="395"/>
      <c r="F2" s="395"/>
      <c r="G2" s="395"/>
      <c r="H2" s="395"/>
      <c r="I2" s="395"/>
      <c r="J2" s="395"/>
      <c r="K2" s="395"/>
    </row>
    <row r="3" spans="1:15" s="1" customFormat="1" ht="21" customHeight="1" x14ac:dyDescent="0.2">
      <c r="A3" s="396" t="s">
        <v>389</v>
      </c>
      <c r="B3" s="396"/>
      <c r="C3" s="396"/>
      <c r="D3" s="396"/>
      <c r="E3" s="396"/>
      <c r="F3" s="396"/>
      <c r="G3" s="396"/>
      <c r="H3" s="396"/>
      <c r="I3" s="396"/>
      <c r="J3" s="396"/>
      <c r="K3" s="396"/>
    </row>
    <row r="4" spans="1:15" s="1" customFormat="1" ht="20.25" customHeight="1" x14ac:dyDescent="0.25">
      <c r="A4" s="397" t="s">
        <v>429</v>
      </c>
      <c r="B4" s="397"/>
      <c r="C4" s="397"/>
      <c r="D4" s="397"/>
      <c r="E4" s="397"/>
      <c r="F4" s="397"/>
      <c r="G4" s="397"/>
      <c r="H4" s="397"/>
      <c r="I4" s="397"/>
      <c r="J4" s="397"/>
      <c r="K4" s="397"/>
    </row>
    <row r="5" spans="1:15" s="1" customFormat="1" ht="20.25" customHeight="1" x14ac:dyDescent="0.2">
      <c r="A5" s="398" t="s">
        <v>430</v>
      </c>
      <c r="B5" s="398"/>
      <c r="C5" s="398"/>
      <c r="D5" s="398"/>
      <c r="E5" s="398"/>
      <c r="F5" s="398"/>
      <c r="G5" s="398"/>
      <c r="H5" s="398"/>
      <c r="I5" s="398"/>
      <c r="J5" s="398"/>
      <c r="K5" s="398"/>
    </row>
    <row r="6" spans="1:15" s="1" customFormat="1" ht="20.25" customHeight="1" x14ac:dyDescent="0.2">
      <c r="A6" s="151"/>
      <c r="B6" s="151"/>
      <c r="C6" s="151"/>
      <c r="D6" s="151"/>
      <c r="E6" s="151"/>
    </row>
    <row r="7" spans="1:15" s="9" customFormat="1" ht="21" customHeight="1" x14ac:dyDescent="0.2">
      <c r="A7" s="36" t="s">
        <v>274</v>
      </c>
      <c r="B7" s="10"/>
      <c r="C7" s="8"/>
      <c r="D7" s="8"/>
      <c r="E7" s="13"/>
      <c r="K7" s="13" t="s">
        <v>275</v>
      </c>
    </row>
    <row r="8" spans="1:15" s="17" customFormat="1" ht="33.950000000000003" customHeight="1" x14ac:dyDescent="0.2">
      <c r="A8" s="426" t="s">
        <v>121</v>
      </c>
      <c r="B8" s="429" t="s">
        <v>119</v>
      </c>
      <c r="C8" s="429"/>
      <c r="D8" s="429"/>
      <c r="E8" s="429" t="s">
        <v>120</v>
      </c>
      <c r="F8" s="429"/>
      <c r="G8" s="429"/>
      <c r="H8" s="430" t="s">
        <v>300</v>
      </c>
      <c r="I8" s="430"/>
      <c r="J8" s="430"/>
      <c r="K8" s="431" t="s">
        <v>118</v>
      </c>
      <c r="L8" s="16"/>
      <c r="M8" s="16"/>
      <c r="N8" s="16"/>
      <c r="O8" s="16"/>
    </row>
    <row r="9" spans="1:15" ht="24.95" customHeight="1" x14ac:dyDescent="0.2">
      <c r="A9" s="427"/>
      <c r="B9" s="19" t="s">
        <v>15</v>
      </c>
      <c r="C9" s="19" t="s">
        <v>17</v>
      </c>
      <c r="D9" s="40" t="s">
        <v>7</v>
      </c>
      <c r="E9" s="19" t="s">
        <v>15</v>
      </c>
      <c r="F9" s="19" t="s">
        <v>17</v>
      </c>
      <c r="G9" s="40" t="s">
        <v>7</v>
      </c>
      <c r="H9" s="173" t="s">
        <v>15</v>
      </c>
      <c r="I9" s="173" t="s">
        <v>17</v>
      </c>
      <c r="J9" s="173" t="s">
        <v>7</v>
      </c>
      <c r="K9" s="432"/>
      <c r="L9" s="8"/>
      <c r="M9" s="8"/>
      <c r="N9" s="8"/>
      <c r="O9" s="8"/>
    </row>
    <row r="10" spans="1:15" ht="24.95" customHeight="1" x14ac:dyDescent="0.2">
      <c r="A10" s="428"/>
      <c r="B10" s="170" t="s">
        <v>16</v>
      </c>
      <c r="C10" s="170" t="s">
        <v>18</v>
      </c>
      <c r="D10" s="171" t="s">
        <v>8</v>
      </c>
      <c r="E10" s="170" t="s">
        <v>16</v>
      </c>
      <c r="F10" s="170" t="s">
        <v>18</v>
      </c>
      <c r="G10" s="171" t="s">
        <v>8</v>
      </c>
      <c r="H10" s="172" t="s">
        <v>16</v>
      </c>
      <c r="I10" s="172" t="s">
        <v>18</v>
      </c>
      <c r="J10" s="172" t="s">
        <v>8</v>
      </c>
      <c r="K10" s="433"/>
      <c r="L10" s="8"/>
      <c r="M10" s="8"/>
      <c r="N10" s="8"/>
      <c r="O10" s="8"/>
    </row>
    <row r="11" spans="1:15" ht="27" customHeight="1" x14ac:dyDescent="0.2">
      <c r="A11" s="179" t="s">
        <v>23</v>
      </c>
      <c r="B11" s="249">
        <v>57</v>
      </c>
      <c r="C11" s="249">
        <v>57</v>
      </c>
      <c r="D11" s="256">
        <f>B11+C11</f>
        <v>114</v>
      </c>
      <c r="E11" s="249">
        <v>442</v>
      </c>
      <c r="F11" s="249">
        <v>628</v>
      </c>
      <c r="G11" s="256">
        <f>E11+F11</f>
        <v>1070</v>
      </c>
      <c r="H11" s="240">
        <f>B11+E11</f>
        <v>499</v>
      </c>
      <c r="I11" s="257">
        <f>C11+F11</f>
        <v>685</v>
      </c>
      <c r="J11" s="257">
        <f>D11+G11</f>
        <v>1184</v>
      </c>
      <c r="K11" s="189" t="s">
        <v>23</v>
      </c>
      <c r="L11" s="8"/>
      <c r="M11" s="8"/>
      <c r="N11" s="8"/>
      <c r="O11" s="8"/>
    </row>
    <row r="12" spans="1:15" ht="27" customHeight="1" x14ac:dyDescent="0.2">
      <c r="A12" s="180" t="s">
        <v>24</v>
      </c>
      <c r="B12" s="251">
        <v>57</v>
      </c>
      <c r="C12" s="251">
        <v>57</v>
      </c>
      <c r="D12" s="258">
        <f t="shared" ref="D12:D14" si="0">B12+C12</f>
        <v>114</v>
      </c>
      <c r="E12" s="251">
        <v>214</v>
      </c>
      <c r="F12" s="251">
        <v>385</v>
      </c>
      <c r="G12" s="258">
        <f t="shared" ref="G12:G14" si="1">E12+F12</f>
        <v>599</v>
      </c>
      <c r="H12" s="259">
        <f t="shared" ref="H12:H14" si="2">B12+E12</f>
        <v>271</v>
      </c>
      <c r="I12" s="260">
        <f t="shared" ref="I12:I14" si="3">C12+F12</f>
        <v>442</v>
      </c>
      <c r="J12" s="260">
        <f t="shared" ref="J12:J14" si="4">D12+G12</f>
        <v>713</v>
      </c>
      <c r="K12" s="190" t="s">
        <v>24</v>
      </c>
      <c r="L12" s="8"/>
      <c r="M12" s="8"/>
      <c r="N12" s="8"/>
      <c r="O12" s="8"/>
    </row>
    <row r="13" spans="1:15" ht="27" customHeight="1" x14ac:dyDescent="0.2">
      <c r="A13" s="181" t="s">
        <v>25</v>
      </c>
      <c r="B13" s="251">
        <v>0</v>
      </c>
      <c r="C13" s="251">
        <v>0</v>
      </c>
      <c r="D13" s="258">
        <f t="shared" si="0"/>
        <v>0</v>
      </c>
      <c r="E13" s="251">
        <v>157</v>
      </c>
      <c r="F13" s="251">
        <v>171</v>
      </c>
      <c r="G13" s="258">
        <f t="shared" si="1"/>
        <v>328</v>
      </c>
      <c r="H13" s="259">
        <f t="shared" si="2"/>
        <v>157</v>
      </c>
      <c r="I13" s="260">
        <f t="shared" si="3"/>
        <v>171</v>
      </c>
      <c r="J13" s="260">
        <f t="shared" si="4"/>
        <v>328</v>
      </c>
      <c r="K13" s="191" t="s">
        <v>25</v>
      </c>
      <c r="L13" s="8"/>
      <c r="M13" s="8"/>
      <c r="N13" s="8"/>
      <c r="O13" s="8"/>
    </row>
    <row r="14" spans="1:15" ht="27" customHeight="1" x14ac:dyDescent="0.2">
      <c r="A14" s="38" t="s">
        <v>7</v>
      </c>
      <c r="B14" s="255">
        <f>B11+B12+B13</f>
        <v>114</v>
      </c>
      <c r="C14" s="255">
        <f>C11+C12+C13</f>
        <v>114</v>
      </c>
      <c r="D14" s="255">
        <f t="shared" si="0"/>
        <v>228</v>
      </c>
      <c r="E14" s="255">
        <f>E11+E12+E13</f>
        <v>813</v>
      </c>
      <c r="F14" s="255">
        <f>F11+F12+F13</f>
        <v>1184</v>
      </c>
      <c r="G14" s="262">
        <f t="shared" si="1"/>
        <v>1997</v>
      </c>
      <c r="H14" s="262">
        <f t="shared" si="2"/>
        <v>927</v>
      </c>
      <c r="I14" s="248">
        <f t="shared" si="3"/>
        <v>1298</v>
      </c>
      <c r="J14" s="248">
        <f t="shared" si="4"/>
        <v>2225</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view="pageBreakPreview" topLeftCell="A7" zoomScaleNormal="100" zoomScaleSheetLayoutView="100" zoomScalePageLayoutView="85" workbookViewId="0">
      <selection activeCell="AN8" sqref="AN8"/>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395" t="s">
        <v>312</v>
      </c>
      <c r="B2" s="395"/>
      <c r="C2" s="395"/>
      <c r="D2" s="395"/>
      <c r="E2" s="395"/>
      <c r="F2" s="395"/>
      <c r="G2" s="395"/>
      <c r="H2" s="395"/>
      <c r="I2" s="395"/>
      <c r="J2" s="395"/>
      <c r="K2" s="395"/>
      <c r="L2" s="395"/>
      <c r="M2" s="395"/>
      <c r="N2" s="168"/>
    </row>
    <row r="3" spans="1:19" s="1" customFormat="1" ht="21" customHeight="1" x14ac:dyDescent="0.2">
      <c r="A3" s="396" t="s">
        <v>347</v>
      </c>
      <c r="B3" s="396"/>
      <c r="C3" s="396"/>
      <c r="D3" s="396"/>
      <c r="E3" s="396"/>
      <c r="F3" s="396"/>
      <c r="G3" s="396"/>
      <c r="H3" s="396"/>
      <c r="I3" s="396"/>
      <c r="J3" s="396"/>
      <c r="K3" s="396"/>
      <c r="L3" s="396"/>
      <c r="M3" s="396"/>
      <c r="N3" s="169"/>
    </row>
    <row r="4" spans="1:19" s="1" customFormat="1" ht="20.25" customHeight="1" x14ac:dyDescent="0.25">
      <c r="A4" s="397" t="s">
        <v>429</v>
      </c>
      <c r="B4" s="397"/>
      <c r="C4" s="397"/>
      <c r="D4" s="397"/>
      <c r="E4" s="397"/>
      <c r="F4" s="397"/>
      <c r="G4" s="397"/>
      <c r="H4" s="397"/>
      <c r="I4" s="397"/>
      <c r="J4" s="397"/>
      <c r="K4" s="397"/>
      <c r="L4" s="397"/>
      <c r="M4" s="397"/>
      <c r="N4" s="141"/>
    </row>
    <row r="5" spans="1:19" s="1" customFormat="1" ht="20.25" customHeight="1" x14ac:dyDescent="0.2">
      <c r="A5" s="398" t="s">
        <v>430</v>
      </c>
      <c r="B5" s="398"/>
      <c r="C5" s="398"/>
      <c r="D5" s="398"/>
      <c r="E5" s="398"/>
      <c r="F5" s="398"/>
      <c r="G5" s="398"/>
      <c r="H5" s="398"/>
      <c r="I5" s="398"/>
      <c r="J5" s="398"/>
      <c r="K5" s="398"/>
      <c r="L5" s="398"/>
      <c r="M5" s="398"/>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57" t="s">
        <v>62</v>
      </c>
      <c r="B8" s="458"/>
      <c r="C8" s="409" t="s">
        <v>152</v>
      </c>
      <c r="D8" s="449"/>
      <c r="E8" s="449"/>
      <c r="F8" s="409" t="s">
        <v>411</v>
      </c>
      <c r="G8" s="449"/>
      <c r="H8" s="449"/>
      <c r="I8" s="413" t="s">
        <v>81</v>
      </c>
      <c r="J8" s="450"/>
      <c r="K8" s="450"/>
      <c r="L8" s="451" t="s">
        <v>96</v>
      </c>
      <c r="M8" s="452"/>
    </row>
    <row r="9" spans="1:19" ht="42" customHeight="1" x14ac:dyDescent="0.2">
      <c r="A9" s="459"/>
      <c r="B9" s="460"/>
      <c r="C9" s="341" t="s">
        <v>409</v>
      </c>
      <c r="D9" s="341" t="s">
        <v>408</v>
      </c>
      <c r="E9" s="342" t="s">
        <v>410</v>
      </c>
      <c r="F9" s="341" t="s">
        <v>409</v>
      </c>
      <c r="G9" s="341" t="s">
        <v>408</v>
      </c>
      <c r="H9" s="342" t="s">
        <v>410</v>
      </c>
      <c r="I9" s="343" t="s">
        <v>409</v>
      </c>
      <c r="J9" s="343" t="s">
        <v>408</v>
      </c>
      <c r="K9" s="343" t="s">
        <v>410</v>
      </c>
      <c r="L9" s="453"/>
      <c r="M9" s="454"/>
    </row>
    <row r="10" spans="1:19" ht="24.75" customHeight="1" x14ac:dyDescent="0.2">
      <c r="A10" s="459"/>
      <c r="B10" s="460"/>
      <c r="C10" s="337" t="s">
        <v>412</v>
      </c>
      <c r="D10" s="337" t="s">
        <v>412</v>
      </c>
      <c r="E10" s="338" t="s">
        <v>412</v>
      </c>
      <c r="F10" s="337" t="s">
        <v>412</v>
      </c>
      <c r="G10" s="337" t="s">
        <v>412</v>
      </c>
      <c r="H10" s="338" t="s">
        <v>412</v>
      </c>
      <c r="I10" s="339" t="s">
        <v>412</v>
      </c>
      <c r="J10" s="339" t="s">
        <v>412</v>
      </c>
      <c r="K10" s="339" t="s">
        <v>412</v>
      </c>
      <c r="L10" s="453"/>
      <c r="M10" s="454"/>
    </row>
    <row r="11" spans="1:19" ht="20.25" customHeight="1" x14ac:dyDescent="0.2">
      <c r="A11" s="461"/>
      <c r="B11" s="462"/>
      <c r="C11" s="344" t="s">
        <v>16</v>
      </c>
      <c r="D11" s="344" t="s">
        <v>18</v>
      </c>
      <c r="E11" s="345" t="s">
        <v>8</v>
      </c>
      <c r="F11" s="344" t="s">
        <v>16</v>
      </c>
      <c r="G11" s="344" t="s">
        <v>18</v>
      </c>
      <c r="H11" s="345" t="s">
        <v>8</v>
      </c>
      <c r="I11" s="346" t="s">
        <v>16</v>
      </c>
      <c r="J11" s="346" t="s">
        <v>18</v>
      </c>
      <c r="K11" s="346" t="s">
        <v>8</v>
      </c>
      <c r="L11" s="455"/>
      <c r="M11" s="456"/>
    </row>
    <row r="12" spans="1:19" ht="27" customHeight="1" x14ac:dyDescent="0.2">
      <c r="A12" s="445" t="s">
        <v>63</v>
      </c>
      <c r="B12" s="446" t="s">
        <v>63</v>
      </c>
      <c r="C12" s="334">
        <v>0</v>
      </c>
      <c r="D12" s="334">
        <v>0</v>
      </c>
      <c r="E12" s="335">
        <f>SUM(C12:D12)</f>
        <v>0</v>
      </c>
      <c r="F12" s="334">
        <v>228</v>
      </c>
      <c r="G12" s="334">
        <v>528</v>
      </c>
      <c r="H12" s="335">
        <f t="shared" ref="H12:H19" si="0">SUM(F12:G12)</f>
        <v>756</v>
      </c>
      <c r="I12" s="336">
        <f>C12+F12</f>
        <v>228</v>
      </c>
      <c r="J12" s="336">
        <f>D12+G12</f>
        <v>528</v>
      </c>
      <c r="K12" s="336">
        <f>I12+J12</f>
        <v>756</v>
      </c>
      <c r="L12" s="447" t="s">
        <v>97</v>
      </c>
      <c r="M12" s="448" t="s">
        <v>97</v>
      </c>
    </row>
    <row r="13" spans="1:19" ht="27" customHeight="1" x14ac:dyDescent="0.2">
      <c r="A13" s="474" t="s">
        <v>157</v>
      </c>
      <c r="B13" s="475"/>
      <c r="C13" s="251">
        <v>0</v>
      </c>
      <c r="D13" s="251">
        <v>0</v>
      </c>
      <c r="E13" s="252">
        <f t="shared" ref="E13:E19" si="1">SUM(C13:D13)</f>
        <v>0</v>
      </c>
      <c r="F13" s="251">
        <v>0</v>
      </c>
      <c r="G13" s="251">
        <v>157</v>
      </c>
      <c r="H13" s="252">
        <f t="shared" si="0"/>
        <v>157</v>
      </c>
      <c r="I13" s="263">
        <f t="shared" ref="I13:I19" si="2">C13+F13</f>
        <v>0</v>
      </c>
      <c r="J13" s="263">
        <f t="shared" ref="J13:J19" si="3">D13+G13</f>
        <v>157</v>
      </c>
      <c r="K13" s="263">
        <f t="shared" ref="K13:K19" si="4">I13+J13</f>
        <v>157</v>
      </c>
      <c r="L13" s="476" t="s">
        <v>158</v>
      </c>
      <c r="M13" s="477"/>
    </row>
    <row r="14" spans="1:19" ht="27" customHeight="1" x14ac:dyDescent="0.2">
      <c r="A14" s="474" t="s">
        <v>122</v>
      </c>
      <c r="B14" s="475"/>
      <c r="C14" s="251">
        <v>57</v>
      </c>
      <c r="D14" s="251">
        <v>57</v>
      </c>
      <c r="E14" s="252">
        <f t="shared" si="1"/>
        <v>114</v>
      </c>
      <c r="F14" s="251">
        <v>157</v>
      </c>
      <c r="G14" s="251">
        <v>314</v>
      </c>
      <c r="H14" s="252">
        <f t="shared" si="0"/>
        <v>471</v>
      </c>
      <c r="I14" s="263">
        <f t="shared" si="2"/>
        <v>214</v>
      </c>
      <c r="J14" s="263">
        <f t="shared" si="3"/>
        <v>371</v>
      </c>
      <c r="K14" s="263">
        <f t="shared" si="4"/>
        <v>585</v>
      </c>
      <c r="L14" s="476" t="s">
        <v>100</v>
      </c>
      <c r="M14" s="477" t="s">
        <v>100</v>
      </c>
      <c r="Q14" s="71"/>
      <c r="R14" s="72"/>
      <c r="S14" s="72"/>
    </row>
    <row r="15" spans="1:19" ht="27" customHeight="1" x14ac:dyDescent="0.2">
      <c r="A15" s="478" t="s">
        <v>123</v>
      </c>
      <c r="B15" s="474"/>
      <c r="C15" s="251">
        <v>57</v>
      </c>
      <c r="D15" s="251">
        <v>57</v>
      </c>
      <c r="E15" s="252">
        <f t="shared" si="1"/>
        <v>114</v>
      </c>
      <c r="F15" s="251">
        <v>371</v>
      </c>
      <c r="G15" s="251">
        <v>157</v>
      </c>
      <c r="H15" s="252">
        <f t="shared" si="0"/>
        <v>528</v>
      </c>
      <c r="I15" s="263">
        <f t="shared" si="2"/>
        <v>428</v>
      </c>
      <c r="J15" s="263">
        <f t="shared" si="3"/>
        <v>214</v>
      </c>
      <c r="K15" s="263">
        <f t="shared" si="4"/>
        <v>642</v>
      </c>
      <c r="L15" s="477" t="s">
        <v>101</v>
      </c>
      <c r="M15" s="481"/>
      <c r="Q15" s="71"/>
      <c r="R15" s="72"/>
      <c r="S15" s="72"/>
    </row>
    <row r="16" spans="1:19" ht="27" customHeight="1" x14ac:dyDescent="0.2">
      <c r="A16" s="474" t="s">
        <v>124</v>
      </c>
      <c r="B16" s="475"/>
      <c r="C16" s="251">
        <v>0</v>
      </c>
      <c r="D16" s="251">
        <v>0</v>
      </c>
      <c r="E16" s="252">
        <f t="shared" si="1"/>
        <v>0</v>
      </c>
      <c r="F16" s="251">
        <v>0</v>
      </c>
      <c r="G16" s="251">
        <v>114</v>
      </c>
      <c r="H16" s="252">
        <f t="shared" si="0"/>
        <v>114</v>
      </c>
      <c r="I16" s="263">
        <f t="shared" si="2"/>
        <v>0</v>
      </c>
      <c r="J16" s="263">
        <f t="shared" si="3"/>
        <v>114</v>
      </c>
      <c r="K16" s="263">
        <f t="shared" si="4"/>
        <v>114</v>
      </c>
      <c r="L16" s="476" t="s">
        <v>102</v>
      </c>
      <c r="M16" s="477" t="s">
        <v>102</v>
      </c>
    </row>
    <row r="17" spans="1:13" ht="27" customHeight="1" x14ac:dyDescent="0.2">
      <c r="A17" s="474" t="s">
        <v>125</v>
      </c>
      <c r="B17" s="475"/>
      <c r="C17" s="251">
        <v>0</v>
      </c>
      <c r="D17" s="251">
        <v>0</v>
      </c>
      <c r="E17" s="252">
        <f t="shared" si="1"/>
        <v>0</v>
      </c>
      <c r="F17" s="251">
        <v>57</v>
      </c>
      <c r="G17" s="251">
        <v>57</v>
      </c>
      <c r="H17" s="252">
        <f t="shared" si="0"/>
        <v>114</v>
      </c>
      <c r="I17" s="263">
        <f t="shared" si="2"/>
        <v>57</v>
      </c>
      <c r="J17" s="263">
        <f t="shared" si="3"/>
        <v>57</v>
      </c>
      <c r="K17" s="263">
        <f t="shared" si="4"/>
        <v>114</v>
      </c>
      <c r="L17" s="479" t="s">
        <v>103</v>
      </c>
      <c r="M17" s="480" t="s">
        <v>103</v>
      </c>
    </row>
    <row r="18" spans="1:13" ht="27" customHeight="1" x14ac:dyDescent="0.2">
      <c r="A18" s="470" t="s">
        <v>417</v>
      </c>
      <c r="B18" s="471"/>
      <c r="C18" s="251">
        <v>0</v>
      </c>
      <c r="D18" s="251">
        <v>0</v>
      </c>
      <c r="E18" s="252">
        <f t="shared" si="1"/>
        <v>0</v>
      </c>
      <c r="F18" s="251">
        <v>57</v>
      </c>
      <c r="G18" s="251">
        <v>0</v>
      </c>
      <c r="H18" s="252">
        <f t="shared" si="0"/>
        <v>57</v>
      </c>
      <c r="I18" s="263">
        <f t="shared" si="2"/>
        <v>57</v>
      </c>
      <c r="J18" s="263">
        <f t="shared" si="3"/>
        <v>0</v>
      </c>
      <c r="K18" s="263">
        <f t="shared" si="4"/>
        <v>57</v>
      </c>
      <c r="L18" s="472" t="s">
        <v>418</v>
      </c>
      <c r="M18" s="473" t="s">
        <v>104</v>
      </c>
    </row>
    <row r="19" spans="1:13" ht="27" customHeight="1" x14ac:dyDescent="0.2">
      <c r="A19" s="470" t="s">
        <v>58</v>
      </c>
      <c r="B19" s="471"/>
      <c r="C19" s="251">
        <v>0</v>
      </c>
      <c r="D19" s="251">
        <v>0</v>
      </c>
      <c r="E19" s="252">
        <f t="shared" si="1"/>
        <v>0</v>
      </c>
      <c r="F19" s="251">
        <v>57</v>
      </c>
      <c r="G19" s="251">
        <v>171</v>
      </c>
      <c r="H19" s="252">
        <f t="shared" si="0"/>
        <v>228</v>
      </c>
      <c r="I19" s="263">
        <f t="shared" si="2"/>
        <v>57</v>
      </c>
      <c r="J19" s="263">
        <f t="shared" si="3"/>
        <v>171</v>
      </c>
      <c r="K19" s="263">
        <f t="shared" si="4"/>
        <v>228</v>
      </c>
      <c r="L19" s="472" t="s">
        <v>104</v>
      </c>
      <c r="M19" s="473" t="s">
        <v>104</v>
      </c>
    </row>
    <row r="20" spans="1:13" s="188" customFormat="1" ht="30" customHeight="1" x14ac:dyDescent="0.2">
      <c r="A20" s="466" t="s">
        <v>298</v>
      </c>
      <c r="B20" s="467"/>
      <c r="C20" s="255">
        <f>SUM(C12:C19)</f>
        <v>114</v>
      </c>
      <c r="D20" s="255">
        <f>SUM(D12:D19)</f>
        <v>114</v>
      </c>
      <c r="E20" s="255">
        <f>C20+D20</f>
        <v>228</v>
      </c>
      <c r="F20" s="255">
        <f t="shared" ref="F20:G20" si="5">SUM(F12:F19)</f>
        <v>927</v>
      </c>
      <c r="G20" s="255">
        <f t="shared" si="5"/>
        <v>1498</v>
      </c>
      <c r="H20" s="255">
        <f>SUM(H12:H19)</f>
        <v>2425</v>
      </c>
      <c r="I20" s="264">
        <f t="shared" ref="I20:K20" si="6">SUM(I12:I19)</f>
        <v>1041</v>
      </c>
      <c r="J20" s="264">
        <f t="shared" si="6"/>
        <v>1612</v>
      </c>
      <c r="K20" s="264">
        <f t="shared" si="6"/>
        <v>2653</v>
      </c>
      <c r="L20" s="468" t="s">
        <v>299</v>
      </c>
      <c r="M20" s="469" t="s">
        <v>99</v>
      </c>
    </row>
    <row r="21" spans="1:13" ht="27" customHeight="1" x14ac:dyDescent="0.2">
      <c r="A21" s="463" t="s">
        <v>98</v>
      </c>
      <c r="B21" s="464"/>
      <c r="C21" s="265">
        <v>114</v>
      </c>
      <c r="D21" s="265">
        <v>114</v>
      </c>
      <c r="E21" s="265">
        <f>C21+D21</f>
        <v>228</v>
      </c>
      <c r="F21" s="265">
        <v>813</v>
      </c>
      <c r="G21" s="265">
        <v>1184</v>
      </c>
      <c r="H21" s="265">
        <f>F21+G21</f>
        <v>1997</v>
      </c>
      <c r="I21" s="265">
        <v>927</v>
      </c>
      <c r="J21" s="265">
        <v>1298</v>
      </c>
      <c r="K21" s="265">
        <f>I21+J21</f>
        <v>2225</v>
      </c>
      <c r="L21" s="464" t="s">
        <v>85</v>
      </c>
      <c r="M21" s="465" t="s">
        <v>88</v>
      </c>
    </row>
    <row r="22" spans="1:13" ht="20.100000000000001" customHeight="1" x14ac:dyDescent="0.2">
      <c r="F22" s="74"/>
      <c r="H22" s="73"/>
    </row>
    <row r="27" spans="1:13" ht="30" customHeight="1" x14ac:dyDescent="0.2"/>
    <row r="28" spans="1:13" ht="30" customHeight="1" x14ac:dyDescent="0.2"/>
    <row r="29" spans="1:13" ht="30" customHeight="1" x14ac:dyDescent="0.2"/>
    <row r="30" spans="1:13" ht="30" customHeight="1" x14ac:dyDescent="0.2"/>
  </sheetData>
  <mergeCells count="29">
    <mergeCell ref="A18:B18"/>
    <mergeCell ref="L18:M18"/>
    <mergeCell ref="A17:B17"/>
    <mergeCell ref="L17:M17"/>
    <mergeCell ref="L15:M15"/>
    <mergeCell ref="A13:B13"/>
    <mergeCell ref="L13:M13"/>
    <mergeCell ref="A14:B14"/>
    <mergeCell ref="L14:M14"/>
    <mergeCell ref="A16:B16"/>
    <mergeCell ref="L16:M16"/>
    <mergeCell ref="A15:B15"/>
    <mergeCell ref="A21:B21"/>
    <mergeCell ref="L21:M21"/>
    <mergeCell ref="A20:B20"/>
    <mergeCell ref="L20:M20"/>
    <mergeCell ref="A19:B19"/>
    <mergeCell ref="L19:M19"/>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Normal="100" zoomScaleSheetLayoutView="100" zoomScalePageLayoutView="85" workbookViewId="0">
      <selection activeCell="AN8" sqref="AN8"/>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65" t="s">
        <v>194</v>
      </c>
      <c r="B1" s="365"/>
      <c r="C1" s="365"/>
      <c r="D1" s="365"/>
      <c r="E1" s="365"/>
    </row>
    <row r="2" spans="1:5" ht="33.75" customHeight="1" x14ac:dyDescent="0.2">
      <c r="A2" s="361" t="s">
        <v>375</v>
      </c>
      <c r="B2" s="97" t="s">
        <v>178</v>
      </c>
      <c r="C2" s="97" t="s">
        <v>179</v>
      </c>
      <c r="D2" s="97" t="s">
        <v>180</v>
      </c>
      <c r="E2" s="363" t="s">
        <v>376</v>
      </c>
    </row>
    <row r="3" spans="1:5" ht="33.75" customHeight="1" x14ac:dyDescent="0.2">
      <c r="A3" s="362"/>
      <c r="B3" s="90" t="s">
        <v>181</v>
      </c>
      <c r="C3" s="90" t="s">
        <v>182</v>
      </c>
      <c r="D3" s="90" t="s">
        <v>183</v>
      </c>
      <c r="E3" s="364"/>
    </row>
    <row r="4" spans="1:5" ht="29.1" customHeight="1" x14ac:dyDescent="0.2">
      <c r="A4" s="91" t="s">
        <v>257</v>
      </c>
      <c r="B4" s="98" t="s">
        <v>310</v>
      </c>
      <c r="C4" s="88"/>
      <c r="D4" s="88"/>
      <c r="E4" s="95" t="s">
        <v>197</v>
      </c>
    </row>
    <row r="5" spans="1:5" ht="29.1" customHeight="1" x14ac:dyDescent="0.2">
      <c r="A5" s="92" t="s">
        <v>175</v>
      </c>
      <c r="B5" s="89">
        <v>5</v>
      </c>
      <c r="C5" s="89"/>
      <c r="D5" s="89"/>
      <c r="E5" s="96" t="s">
        <v>176</v>
      </c>
    </row>
    <row r="6" spans="1:5" ht="29.1" customHeight="1" x14ac:dyDescent="0.2">
      <c r="A6" s="91" t="s">
        <v>258</v>
      </c>
      <c r="B6" s="98" t="s">
        <v>311</v>
      </c>
      <c r="C6" s="88"/>
      <c r="D6" s="88"/>
      <c r="E6" s="95" t="s">
        <v>256</v>
      </c>
    </row>
    <row r="7" spans="1:5" ht="29.1" customHeight="1" x14ac:dyDescent="0.2">
      <c r="A7" s="92" t="s">
        <v>137</v>
      </c>
      <c r="B7" s="89">
        <v>12</v>
      </c>
      <c r="C7" s="89">
        <v>1</v>
      </c>
      <c r="D7" s="89"/>
      <c r="E7" s="96" t="s">
        <v>195</v>
      </c>
    </row>
    <row r="8" spans="1:5" ht="29.1" customHeight="1" x14ac:dyDescent="0.2">
      <c r="A8" s="91" t="s">
        <v>177</v>
      </c>
      <c r="B8" s="88">
        <v>13</v>
      </c>
      <c r="C8" s="88">
        <v>2</v>
      </c>
      <c r="D8" s="88"/>
      <c r="E8" s="95" t="s">
        <v>116</v>
      </c>
    </row>
    <row r="9" spans="1:5" ht="29.1" customHeight="1" x14ac:dyDescent="0.2">
      <c r="A9" s="92" t="s">
        <v>351</v>
      </c>
      <c r="B9" s="89">
        <v>14</v>
      </c>
      <c r="C9" s="89"/>
      <c r="D9" s="89">
        <v>1</v>
      </c>
      <c r="E9" s="96" t="s">
        <v>348</v>
      </c>
    </row>
    <row r="10" spans="1:5" ht="29.1" customHeight="1" x14ac:dyDescent="0.2">
      <c r="A10" s="91" t="s">
        <v>350</v>
      </c>
      <c r="B10" s="88">
        <v>15</v>
      </c>
      <c r="C10" s="88"/>
      <c r="D10" s="88">
        <v>2</v>
      </c>
      <c r="E10" s="95" t="s">
        <v>349</v>
      </c>
    </row>
    <row r="11" spans="1:5" ht="29.1" customHeight="1" x14ac:dyDescent="0.2">
      <c r="A11" s="92" t="s">
        <v>184</v>
      </c>
      <c r="B11" s="89">
        <v>16</v>
      </c>
      <c r="C11" s="89">
        <v>3</v>
      </c>
      <c r="D11" s="89"/>
      <c r="E11" s="96" t="s">
        <v>160</v>
      </c>
    </row>
    <row r="12" spans="1:5" ht="29.1" customHeight="1" x14ac:dyDescent="0.2">
      <c r="A12" s="91" t="s">
        <v>185</v>
      </c>
      <c r="B12" s="88">
        <v>17</v>
      </c>
      <c r="C12" s="88">
        <v>4</v>
      </c>
      <c r="D12" s="88"/>
      <c r="E12" s="95" t="s">
        <v>186</v>
      </c>
    </row>
    <row r="13" spans="1:5" ht="29.1" customHeight="1" x14ac:dyDescent="0.2">
      <c r="A13" s="92" t="s">
        <v>187</v>
      </c>
      <c r="B13" s="89">
        <v>18</v>
      </c>
      <c r="C13" s="89">
        <v>5</v>
      </c>
      <c r="D13" s="89"/>
      <c r="E13" s="96" t="s">
        <v>188</v>
      </c>
    </row>
    <row r="14" spans="1:5" ht="29.1" customHeight="1" x14ac:dyDescent="0.2">
      <c r="A14" s="91" t="s">
        <v>278</v>
      </c>
      <c r="B14" s="88">
        <v>19</v>
      </c>
      <c r="C14" s="88">
        <v>6</v>
      </c>
      <c r="D14" s="88"/>
      <c r="E14" s="95" t="s">
        <v>279</v>
      </c>
    </row>
    <row r="15" spans="1:5" ht="29.1" customHeight="1" x14ac:dyDescent="0.2">
      <c r="A15" s="92" t="s">
        <v>280</v>
      </c>
      <c r="B15" s="89">
        <v>20</v>
      </c>
      <c r="C15" s="89">
        <v>7</v>
      </c>
      <c r="D15" s="89"/>
      <c r="E15" s="96" t="s">
        <v>336</v>
      </c>
    </row>
    <row r="16" spans="1:5" ht="29.1" customHeight="1" x14ac:dyDescent="0.2">
      <c r="A16" s="91" t="s">
        <v>276</v>
      </c>
      <c r="B16" s="88">
        <v>21</v>
      </c>
      <c r="C16" s="88">
        <v>8</v>
      </c>
      <c r="D16" s="88"/>
      <c r="E16" s="95" t="s">
        <v>277</v>
      </c>
    </row>
    <row r="17" spans="1:5" ht="29.1" customHeight="1" x14ac:dyDescent="0.2">
      <c r="A17" s="92" t="s">
        <v>312</v>
      </c>
      <c r="B17" s="89">
        <v>22</v>
      </c>
      <c r="C17" s="89">
        <v>9</v>
      </c>
      <c r="D17" s="89"/>
      <c r="E17" s="96" t="s">
        <v>191</v>
      </c>
    </row>
    <row r="18" spans="1:5" ht="29.1" customHeight="1" x14ac:dyDescent="0.2">
      <c r="A18" s="311" t="s">
        <v>354</v>
      </c>
      <c r="B18" s="312">
        <v>23</v>
      </c>
      <c r="C18" s="312"/>
      <c r="D18" s="312">
        <v>3</v>
      </c>
      <c r="E18" s="313" t="s">
        <v>352</v>
      </c>
    </row>
    <row r="19" spans="1:5" ht="29.1" customHeight="1" x14ac:dyDescent="0.2">
      <c r="A19" s="92" t="s">
        <v>355</v>
      </c>
      <c r="B19" s="89">
        <v>24</v>
      </c>
      <c r="C19" s="89"/>
      <c r="D19" s="89">
        <v>4</v>
      </c>
      <c r="E19" s="96" t="s">
        <v>353</v>
      </c>
    </row>
    <row r="20" spans="1:5" ht="29.1" customHeight="1" x14ac:dyDescent="0.2">
      <c r="A20" s="91" t="s">
        <v>291</v>
      </c>
      <c r="B20" s="88">
        <v>25</v>
      </c>
      <c r="C20" s="88">
        <v>10</v>
      </c>
      <c r="D20" s="88"/>
      <c r="E20" s="95" t="s">
        <v>313</v>
      </c>
    </row>
    <row r="21" spans="1:5" ht="29.1" customHeight="1" x14ac:dyDescent="0.2">
      <c r="A21" s="92" t="s">
        <v>356</v>
      </c>
      <c r="B21" s="89">
        <v>26</v>
      </c>
      <c r="C21" s="89"/>
      <c r="D21" s="89">
        <v>5</v>
      </c>
      <c r="E21" s="96" t="s">
        <v>361</v>
      </c>
    </row>
    <row r="22" spans="1:5" ht="29.1" customHeight="1" x14ac:dyDescent="0.2">
      <c r="A22" s="91" t="s">
        <v>126</v>
      </c>
      <c r="B22" s="88">
        <v>27</v>
      </c>
      <c r="C22" s="88">
        <v>11</v>
      </c>
      <c r="D22" s="88"/>
      <c r="E22" s="95" t="s">
        <v>193</v>
      </c>
    </row>
    <row r="23" spans="1:5" ht="29.1" customHeight="1" x14ac:dyDescent="0.2">
      <c r="A23" s="92" t="s">
        <v>126</v>
      </c>
      <c r="B23" s="89">
        <v>28</v>
      </c>
      <c r="C23" s="89"/>
      <c r="D23" s="89">
        <v>6</v>
      </c>
      <c r="E23" s="96" t="s">
        <v>193</v>
      </c>
    </row>
    <row r="24" spans="1:5" ht="29.1" customHeight="1" x14ac:dyDescent="0.2">
      <c r="A24" s="91" t="s">
        <v>189</v>
      </c>
      <c r="B24" s="88">
        <v>29</v>
      </c>
      <c r="C24" s="88">
        <v>12</v>
      </c>
      <c r="D24" s="88"/>
      <c r="E24" s="95" t="s">
        <v>190</v>
      </c>
    </row>
    <row r="25" spans="1:5" ht="29.1" customHeight="1" x14ac:dyDescent="0.2">
      <c r="A25" s="92" t="s">
        <v>189</v>
      </c>
      <c r="B25" s="89">
        <v>30</v>
      </c>
      <c r="C25" s="89"/>
      <c r="D25" s="89">
        <v>7</v>
      </c>
      <c r="E25" s="96" t="s">
        <v>190</v>
      </c>
    </row>
    <row r="26" spans="1:5" ht="29.1" customHeight="1" x14ac:dyDescent="0.2">
      <c r="A26" s="91" t="s">
        <v>129</v>
      </c>
      <c r="B26" s="88">
        <v>31</v>
      </c>
      <c r="C26" s="88">
        <v>13</v>
      </c>
      <c r="D26" s="88"/>
      <c r="E26" s="95" t="s">
        <v>314</v>
      </c>
    </row>
    <row r="27" spans="1:5" ht="29.1" customHeight="1" x14ac:dyDescent="0.2">
      <c r="A27" s="92" t="s">
        <v>129</v>
      </c>
      <c r="B27" s="89">
        <v>32</v>
      </c>
      <c r="C27" s="89"/>
      <c r="D27" s="89">
        <v>8</v>
      </c>
      <c r="E27" s="96" t="s">
        <v>314</v>
      </c>
    </row>
    <row r="28" spans="1:5" ht="29.1" customHeight="1" x14ac:dyDescent="0.2">
      <c r="A28" s="91" t="s">
        <v>292</v>
      </c>
      <c r="B28" s="88">
        <v>33</v>
      </c>
      <c r="C28" s="88">
        <v>14</v>
      </c>
      <c r="D28" s="88"/>
      <c r="E28" s="95" t="s">
        <v>315</v>
      </c>
    </row>
    <row r="29" spans="1:5" ht="29.1" customHeight="1" x14ac:dyDescent="0.2">
      <c r="A29" s="92" t="s">
        <v>357</v>
      </c>
      <c r="B29" s="89">
        <v>34</v>
      </c>
      <c r="C29" s="89"/>
      <c r="D29" s="89">
        <v>9</v>
      </c>
      <c r="E29" s="96" t="s">
        <v>362</v>
      </c>
    </row>
    <row r="30" spans="1:5" ht="29.1" customHeight="1" x14ac:dyDescent="0.2">
      <c r="A30" s="91" t="s">
        <v>358</v>
      </c>
      <c r="B30" s="88">
        <v>35</v>
      </c>
      <c r="C30" s="88"/>
      <c r="D30" s="88">
        <v>10</v>
      </c>
      <c r="E30" s="95" t="s">
        <v>363</v>
      </c>
    </row>
    <row r="31" spans="1:5" ht="29.1" customHeight="1" x14ac:dyDescent="0.2">
      <c r="A31" s="92" t="s">
        <v>192</v>
      </c>
      <c r="B31" s="89">
        <v>36</v>
      </c>
      <c r="C31" s="89">
        <v>15</v>
      </c>
      <c r="D31" s="89"/>
      <c r="E31" s="96" t="s">
        <v>293</v>
      </c>
    </row>
    <row r="32" spans="1:5" ht="29.1" customHeight="1" x14ac:dyDescent="0.2">
      <c r="A32" s="91" t="s">
        <v>359</v>
      </c>
      <c r="B32" s="88">
        <v>37</v>
      </c>
      <c r="C32" s="88"/>
      <c r="D32" s="88">
        <v>11</v>
      </c>
      <c r="E32" s="95" t="s">
        <v>364</v>
      </c>
    </row>
    <row r="33" spans="1:5" ht="29.1" customHeight="1" x14ac:dyDescent="0.2">
      <c r="A33" s="308" t="s">
        <v>360</v>
      </c>
      <c r="B33" s="309">
        <v>38</v>
      </c>
      <c r="C33" s="309"/>
      <c r="D33" s="309">
        <v>12</v>
      </c>
      <c r="E33" s="310" t="s">
        <v>365</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6"/>
  <sheetViews>
    <sheetView rightToLeft="1" view="pageBreakPreview" topLeftCell="A7" zoomScaleNormal="100" zoomScaleSheetLayoutView="100" zoomScalePageLayoutView="85" workbookViewId="0">
      <selection activeCell="AN8" sqref="AN8"/>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16" t="s">
        <v>306</v>
      </c>
      <c r="B2" s="416"/>
      <c r="C2" s="416"/>
      <c r="D2" s="416"/>
      <c r="E2" s="416"/>
      <c r="F2" s="416"/>
      <c r="G2" s="416"/>
      <c r="H2" s="416"/>
      <c r="I2" s="416"/>
      <c r="J2" s="416"/>
      <c r="K2" s="416"/>
      <c r="L2" s="416"/>
      <c r="M2" s="416"/>
      <c r="N2" s="416"/>
      <c r="O2" s="416"/>
    </row>
    <row r="3" spans="1:21" s="1" customFormat="1" ht="21" customHeight="1" x14ac:dyDescent="0.2">
      <c r="A3" s="417" t="s">
        <v>390</v>
      </c>
      <c r="B3" s="417"/>
      <c r="C3" s="417"/>
      <c r="D3" s="417"/>
      <c r="E3" s="417"/>
      <c r="F3" s="417"/>
      <c r="G3" s="417"/>
      <c r="H3" s="417"/>
      <c r="I3" s="417"/>
      <c r="J3" s="417"/>
      <c r="K3" s="417"/>
      <c r="L3" s="417"/>
      <c r="M3" s="417"/>
      <c r="N3" s="417"/>
      <c r="O3" s="417"/>
    </row>
    <row r="4" spans="1:21" s="1" customFormat="1" ht="20.25" customHeight="1" x14ac:dyDescent="0.25">
      <c r="A4" s="418" t="s">
        <v>429</v>
      </c>
      <c r="B4" s="418"/>
      <c r="C4" s="418"/>
      <c r="D4" s="418"/>
      <c r="E4" s="418"/>
      <c r="F4" s="418"/>
      <c r="G4" s="418"/>
      <c r="H4" s="418"/>
      <c r="I4" s="418"/>
      <c r="J4" s="418"/>
      <c r="K4" s="418"/>
      <c r="L4" s="418"/>
      <c r="M4" s="418"/>
      <c r="N4" s="418"/>
      <c r="O4" s="418"/>
    </row>
    <row r="5" spans="1:21" s="1" customFormat="1" ht="20.25" customHeight="1" x14ac:dyDescent="0.2">
      <c r="A5" s="419" t="s">
        <v>430</v>
      </c>
      <c r="B5" s="419"/>
      <c r="C5" s="419"/>
      <c r="D5" s="419"/>
      <c r="E5" s="419"/>
      <c r="F5" s="419"/>
      <c r="G5" s="419"/>
      <c r="H5" s="419"/>
      <c r="I5" s="419"/>
      <c r="J5" s="419"/>
      <c r="K5" s="419"/>
      <c r="L5" s="419"/>
      <c r="M5" s="419"/>
      <c r="N5" s="419"/>
      <c r="O5" s="419"/>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151</v>
      </c>
      <c r="U12" s="76" t="s">
        <v>152</v>
      </c>
    </row>
    <row r="13" spans="1:21" ht="30" customHeight="1" x14ac:dyDescent="0.2">
      <c r="S13" s="77" t="s">
        <v>145</v>
      </c>
      <c r="T13" s="199">
        <f>'9'!H12</f>
        <v>756</v>
      </c>
      <c r="U13" s="45">
        <f>'9'!E12</f>
        <v>0</v>
      </c>
    </row>
    <row r="14" spans="1:21" ht="30" customHeight="1" x14ac:dyDescent="0.2">
      <c r="S14" s="77" t="s">
        <v>159</v>
      </c>
      <c r="T14" s="199">
        <f>'9'!H13</f>
        <v>157</v>
      </c>
      <c r="U14" s="45">
        <f>'9'!E13</f>
        <v>0</v>
      </c>
    </row>
    <row r="15" spans="1:21" ht="30" customHeight="1" x14ac:dyDescent="0.2">
      <c r="S15" s="77" t="s">
        <v>146</v>
      </c>
      <c r="T15" s="35">
        <f>'9'!H14</f>
        <v>471</v>
      </c>
      <c r="U15" s="45">
        <f>'9'!E14</f>
        <v>114</v>
      </c>
    </row>
    <row r="16" spans="1:21" ht="30" customHeight="1" x14ac:dyDescent="0.2">
      <c r="S16" s="77" t="s">
        <v>147</v>
      </c>
      <c r="T16" s="35">
        <f>'9'!H15</f>
        <v>528</v>
      </c>
      <c r="U16" s="45">
        <f>'9'!E15</f>
        <v>114</v>
      </c>
    </row>
    <row r="17" spans="15:21" ht="30" customHeight="1" x14ac:dyDescent="0.2">
      <c r="S17" s="77" t="s">
        <v>148</v>
      </c>
      <c r="T17" s="35">
        <f>'9'!H16</f>
        <v>114</v>
      </c>
      <c r="U17" s="45">
        <f>'9'!E16</f>
        <v>0</v>
      </c>
    </row>
    <row r="18" spans="15:21" ht="30" customHeight="1" x14ac:dyDescent="0.2">
      <c r="S18" s="77" t="s">
        <v>150</v>
      </c>
      <c r="T18" s="35">
        <f>'9'!H17</f>
        <v>114</v>
      </c>
      <c r="U18" s="45">
        <f>'9'!E17</f>
        <v>0</v>
      </c>
    </row>
    <row r="19" spans="15:21" ht="30" customHeight="1" x14ac:dyDescent="0.2">
      <c r="S19" s="77" t="s">
        <v>419</v>
      </c>
      <c r="T19" s="199">
        <f>'9'!H18</f>
        <v>57</v>
      </c>
      <c r="U19" s="200">
        <f>'9'!E18</f>
        <v>0</v>
      </c>
    </row>
    <row r="20" spans="15:21" ht="30" customHeight="1" thickBot="1" x14ac:dyDescent="0.25">
      <c r="S20" s="352" t="s">
        <v>149</v>
      </c>
      <c r="T20" s="353">
        <f>'9'!H19</f>
        <v>228</v>
      </c>
      <c r="U20" s="354">
        <f>'9'!E19</f>
        <v>0</v>
      </c>
    </row>
    <row r="21" spans="15:21" ht="30" customHeight="1" x14ac:dyDescent="0.2"/>
    <row r="22" spans="15:21" ht="30" customHeight="1" x14ac:dyDescent="0.2"/>
    <row r="23" spans="15:21" ht="30" customHeight="1" x14ac:dyDescent="0.2"/>
    <row r="24" spans="15:21" ht="30" customHeight="1" x14ac:dyDescent="0.2"/>
    <row r="25" spans="15:21" ht="9" customHeight="1" x14ac:dyDescent="0.2"/>
    <row r="26" spans="15:21" ht="18.75" customHeight="1" x14ac:dyDescent="0.2">
      <c r="O26"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9"/>
  <sheetViews>
    <sheetView rightToLeft="1" view="pageBreakPreview" zoomScaleNormal="100" zoomScaleSheetLayoutView="100" zoomScalePageLayoutView="85" workbookViewId="0">
      <selection activeCell="AN8" sqref="AN8"/>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16" t="s">
        <v>307</v>
      </c>
      <c r="B2" s="416"/>
      <c r="C2" s="416"/>
      <c r="D2" s="416"/>
      <c r="E2" s="416"/>
      <c r="F2" s="416"/>
      <c r="G2" s="416"/>
      <c r="H2" s="416"/>
      <c r="I2" s="416"/>
      <c r="J2" s="416"/>
      <c r="K2" s="416"/>
      <c r="L2" s="416"/>
      <c r="M2" s="416"/>
      <c r="N2" s="416"/>
      <c r="O2" s="416"/>
    </row>
    <row r="3" spans="1:21" s="1" customFormat="1" ht="21" customHeight="1" x14ac:dyDescent="0.2">
      <c r="A3" s="417" t="s">
        <v>391</v>
      </c>
      <c r="B3" s="417"/>
      <c r="C3" s="417"/>
      <c r="D3" s="417"/>
      <c r="E3" s="417"/>
      <c r="F3" s="417"/>
      <c r="G3" s="417"/>
      <c r="H3" s="417"/>
      <c r="I3" s="417"/>
      <c r="J3" s="417"/>
      <c r="K3" s="417"/>
      <c r="L3" s="417"/>
      <c r="M3" s="417"/>
      <c r="N3" s="417"/>
      <c r="O3" s="417"/>
    </row>
    <row r="4" spans="1:21" s="1" customFormat="1" ht="20.25" customHeight="1" x14ac:dyDescent="0.25">
      <c r="A4" s="418" t="s">
        <v>429</v>
      </c>
      <c r="B4" s="418"/>
      <c r="C4" s="418"/>
      <c r="D4" s="418"/>
      <c r="E4" s="418"/>
      <c r="F4" s="418"/>
      <c r="G4" s="418"/>
      <c r="H4" s="418"/>
      <c r="I4" s="418"/>
      <c r="J4" s="418"/>
      <c r="K4" s="418"/>
      <c r="L4" s="418"/>
      <c r="M4" s="418"/>
      <c r="N4" s="418"/>
      <c r="O4" s="418"/>
    </row>
    <row r="5" spans="1:21" s="1" customFormat="1" ht="20.25" customHeight="1" x14ac:dyDescent="0.2">
      <c r="A5" s="419" t="s">
        <v>430</v>
      </c>
      <c r="B5" s="419"/>
      <c r="C5" s="419"/>
      <c r="D5" s="419"/>
      <c r="E5" s="419"/>
      <c r="F5" s="419"/>
      <c r="G5" s="419"/>
      <c r="H5" s="419"/>
      <c r="I5" s="419"/>
      <c r="J5" s="419"/>
      <c r="K5" s="419"/>
      <c r="L5" s="419"/>
      <c r="M5" s="419"/>
      <c r="N5" s="419"/>
      <c r="O5" s="419"/>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83</v>
      </c>
      <c r="U8" s="101" t="s">
        <v>82</v>
      </c>
    </row>
    <row r="9" spans="1:21" ht="25.5" x14ac:dyDescent="0.2">
      <c r="S9" s="77" t="s">
        <v>145</v>
      </c>
      <c r="T9" s="199">
        <f>'9'!C12</f>
        <v>0</v>
      </c>
      <c r="U9" s="200">
        <f>'9'!D12</f>
        <v>0</v>
      </c>
    </row>
    <row r="10" spans="1:21" ht="25.5" x14ac:dyDescent="0.2">
      <c r="S10" s="77" t="s">
        <v>159</v>
      </c>
      <c r="T10" s="199">
        <f>'9'!C13</f>
        <v>0</v>
      </c>
      <c r="U10" s="200">
        <f>'9'!D13</f>
        <v>0</v>
      </c>
    </row>
    <row r="11" spans="1:21" ht="25.5" x14ac:dyDescent="0.2">
      <c r="S11" s="77" t="s">
        <v>146</v>
      </c>
      <c r="T11" s="199">
        <f>'9'!C14</f>
        <v>57</v>
      </c>
      <c r="U11" s="200">
        <f>'9'!D14</f>
        <v>57</v>
      </c>
    </row>
    <row r="12" spans="1:21" ht="30" customHeight="1" x14ac:dyDescent="0.2">
      <c r="S12" s="77" t="s">
        <v>147</v>
      </c>
      <c r="T12" s="199">
        <f>'9'!C15</f>
        <v>57</v>
      </c>
      <c r="U12" s="200">
        <f>'9'!D15</f>
        <v>57</v>
      </c>
    </row>
    <row r="13" spans="1:21" ht="30" customHeight="1" x14ac:dyDescent="0.2">
      <c r="S13" s="77" t="s">
        <v>148</v>
      </c>
      <c r="T13" s="199">
        <f>'9'!C16</f>
        <v>0</v>
      </c>
      <c r="U13" s="200">
        <f>'9'!D16</f>
        <v>0</v>
      </c>
    </row>
    <row r="14" spans="1:21" ht="30" customHeight="1" x14ac:dyDescent="0.2">
      <c r="S14" s="77" t="s">
        <v>150</v>
      </c>
      <c r="T14" s="199">
        <f>'9'!C17</f>
        <v>0</v>
      </c>
      <c r="U14" s="200">
        <f>'9'!D17</f>
        <v>0</v>
      </c>
    </row>
    <row r="15" spans="1:21" ht="30" customHeight="1" x14ac:dyDescent="0.2">
      <c r="S15" s="355" t="s">
        <v>419</v>
      </c>
      <c r="T15" s="199">
        <v>0</v>
      </c>
      <c r="U15" s="200">
        <v>0</v>
      </c>
    </row>
    <row r="16" spans="1:21" ht="30" customHeight="1" thickBot="1" x14ac:dyDescent="0.25">
      <c r="S16" s="78" t="s">
        <v>149</v>
      </c>
      <c r="T16" s="199">
        <f>'9'!C19</f>
        <v>0</v>
      </c>
      <c r="U16" s="200">
        <f>'9'!D19</f>
        <v>0</v>
      </c>
    </row>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30" customHeight="1" x14ac:dyDescent="0.2"/>
    <row r="23" spans="15:15" ht="29.25" customHeight="1" x14ac:dyDescent="0.2">
      <c r="O23" s="82"/>
    </row>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zoomScaleNormal="100" zoomScaleSheetLayoutView="100" zoomScalePageLayoutView="85" workbookViewId="0">
      <selection activeCell="AN8" sqref="AN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395" t="s">
        <v>291</v>
      </c>
      <c r="B2" s="395"/>
      <c r="C2" s="395"/>
      <c r="D2" s="395"/>
      <c r="E2" s="395"/>
      <c r="F2" s="395"/>
      <c r="G2" s="395"/>
      <c r="H2" s="395"/>
      <c r="I2" s="395"/>
      <c r="J2" s="395"/>
      <c r="K2" s="395"/>
      <c r="L2" s="395"/>
      <c r="M2" s="395"/>
    </row>
    <row r="3" spans="1:13" s="1" customFormat="1" ht="21" customHeight="1" x14ac:dyDescent="0.2">
      <c r="A3" s="396" t="s">
        <v>392</v>
      </c>
      <c r="B3" s="396"/>
      <c r="C3" s="396"/>
      <c r="D3" s="396"/>
      <c r="E3" s="396"/>
      <c r="F3" s="396"/>
      <c r="G3" s="396"/>
      <c r="H3" s="396"/>
      <c r="I3" s="396"/>
      <c r="J3" s="396"/>
      <c r="K3" s="396"/>
      <c r="L3" s="396"/>
      <c r="M3" s="396"/>
    </row>
    <row r="4" spans="1:13" s="1" customFormat="1" ht="20.25" customHeight="1" x14ac:dyDescent="0.25">
      <c r="A4" s="397" t="s">
        <v>429</v>
      </c>
      <c r="B4" s="397"/>
      <c r="C4" s="397"/>
      <c r="D4" s="397"/>
      <c r="E4" s="397"/>
      <c r="F4" s="397"/>
      <c r="G4" s="397"/>
      <c r="H4" s="397"/>
      <c r="I4" s="397"/>
      <c r="J4" s="397"/>
      <c r="K4" s="397"/>
      <c r="L4" s="397"/>
      <c r="M4" s="397"/>
    </row>
    <row r="5" spans="1:13" s="1" customFormat="1" ht="20.25" customHeight="1" x14ac:dyDescent="0.2">
      <c r="A5" s="398" t="s">
        <v>430</v>
      </c>
      <c r="B5" s="398"/>
      <c r="C5" s="398"/>
      <c r="D5" s="398"/>
      <c r="E5" s="398"/>
      <c r="F5" s="398"/>
      <c r="G5" s="398"/>
      <c r="H5" s="398"/>
      <c r="I5" s="398"/>
      <c r="J5" s="398"/>
      <c r="K5" s="398"/>
      <c r="L5" s="398"/>
      <c r="M5" s="398"/>
    </row>
    <row r="6" spans="1:13" s="1" customFormat="1" ht="20.25" customHeight="1" x14ac:dyDescent="0.2">
      <c r="A6" s="151"/>
      <c r="B6" s="151"/>
      <c r="C6" s="151"/>
      <c r="D6" s="151"/>
      <c r="E6" s="151"/>
    </row>
    <row r="7" spans="1:13" s="9" customFormat="1" ht="21" customHeight="1" x14ac:dyDescent="0.2">
      <c r="A7" s="36" t="s">
        <v>44</v>
      </c>
      <c r="B7" s="10"/>
      <c r="C7" s="8"/>
      <c r="D7" s="8"/>
      <c r="E7" s="13"/>
      <c r="K7" s="13"/>
      <c r="L7" s="505" t="s">
        <v>43</v>
      </c>
      <c r="M7" s="505"/>
    </row>
    <row r="8" spans="1:13" ht="33.950000000000003" customHeight="1" x14ac:dyDescent="0.2">
      <c r="A8" s="482" t="s">
        <v>61</v>
      </c>
      <c r="B8" s="409"/>
      <c r="C8" s="409" t="s">
        <v>152</v>
      </c>
      <c r="D8" s="449"/>
      <c r="E8" s="449"/>
      <c r="F8" s="409" t="s">
        <v>151</v>
      </c>
      <c r="G8" s="449"/>
      <c r="H8" s="449"/>
      <c r="I8" s="413" t="s">
        <v>81</v>
      </c>
      <c r="J8" s="450"/>
      <c r="K8" s="450"/>
      <c r="L8" s="485" t="s">
        <v>91</v>
      </c>
      <c r="M8" s="486"/>
    </row>
    <row r="9" spans="1:13" ht="42.95" customHeight="1" x14ac:dyDescent="0.2">
      <c r="A9" s="483"/>
      <c r="B9" s="411"/>
      <c r="C9" s="158" t="s">
        <v>83</v>
      </c>
      <c r="D9" s="158" t="s">
        <v>82</v>
      </c>
      <c r="E9" s="31" t="s">
        <v>81</v>
      </c>
      <c r="F9" s="158" t="s">
        <v>83</v>
      </c>
      <c r="G9" s="158" t="s">
        <v>82</v>
      </c>
      <c r="H9" s="31" t="s">
        <v>81</v>
      </c>
      <c r="I9" s="30" t="s">
        <v>83</v>
      </c>
      <c r="J9" s="30" t="s">
        <v>82</v>
      </c>
      <c r="K9" s="30" t="s">
        <v>81</v>
      </c>
      <c r="L9" s="487"/>
      <c r="M9" s="488"/>
    </row>
    <row r="10" spans="1:13" ht="27" customHeight="1" x14ac:dyDescent="0.2">
      <c r="A10" s="493" t="s">
        <v>140</v>
      </c>
      <c r="B10" s="494"/>
      <c r="C10" s="266">
        <v>114</v>
      </c>
      <c r="D10" s="267">
        <v>114</v>
      </c>
      <c r="E10" s="268">
        <f>C10+D10</f>
        <v>228</v>
      </c>
      <c r="F10" s="267">
        <v>385</v>
      </c>
      <c r="G10" s="267">
        <v>157</v>
      </c>
      <c r="H10" s="316">
        <f t="shared" ref="H10:H13" si="0">F10+G10</f>
        <v>542</v>
      </c>
      <c r="I10" s="269">
        <f>C10+F10</f>
        <v>499</v>
      </c>
      <c r="J10" s="257">
        <f>D10+G10</f>
        <v>271</v>
      </c>
      <c r="K10" s="257">
        <f>E10+H10</f>
        <v>770</v>
      </c>
      <c r="L10" s="499" t="s">
        <v>139</v>
      </c>
      <c r="M10" s="500"/>
    </row>
    <row r="11" spans="1:13" ht="27" customHeight="1" x14ac:dyDescent="0.2">
      <c r="A11" s="503" t="s">
        <v>92</v>
      </c>
      <c r="B11" s="504"/>
      <c r="C11" s="270">
        <v>0</v>
      </c>
      <c r="D11" s="271">
        <v>0</v>
      </c>
      <c r="E11" s="272">
        <f t="shared" ref="E11:E12" si="1">C11+D11</f>
        <v>0</v>
      </c>
      <c r="F11" s="271">
        <v>428</v>
      </c>
      <c r="G11" s="271">
        <v>699</v>
      </c>
      <c r="H11" s="317">
        <f t="shared" si="0"/>
        <v>1127</v>
      </c>
      <c r="I11" s="273">
        <f t="shared" ref="I11:I13" si="2">C11+F11</f>
        <v>428</v>
      </c>
      <c r="J11" s="260">
        <f t="shared" ref="J11:J13" si="3">D11+G11</f>
        <v>699</v>
      </c>
      <c r="K11" s="260">
        <f t="shared" ref="K11:K13" si="4">E11+H11</f>
        <v>1127</v>
      </c>
      <c r="L11" s="489" t="s">
        <v>93</v>
      </c>
      <c r="M11" s="490"/>
    </row>
    <row r="12" spans="1:13" ht="27" customHeight="1" x14ac:dyDescent="0.2">
      <c r="A12" s="501" t="s">
        <v>60</v>
      </c>
      <c r="B12" s="502"/>
      <c r="C12" s="274">
        <v>0</v>
      </c>
      <c r="D12" s="275">
        <v>0</v>
      </c>
      <c r="E12" s="276">
        <f t="shared" si="1"/>
        <v>0</v>
      </c>
      <c r="F12" s="275">
        <v>0</v>
      </c>
      <c r="G12" s="275">
        <v>328</v>
      </c>
      <c r="H12" s="276">
        <f t="shared" si="0"/>
        <v>328</v>
      </c>
      <c r="I12" s="277">
        <f t="shared" si="2"/>
        <v>0</v>
      </c>
      <c r="J12" s="260">
        <f t="shared" si="3"/>
        <v>328</v>
      </c>
      <c r="K12" s="260">
        <f t="shared" si="4"/>
        <v>328</v>
      </c>
      <c r="L12" s="491" t="s">
        <v>94</v>
      </c>
      <c r="M12" s="492"/>
    </row>
    <row r="13" spans="1:13" ht="27" customHeight="1" x14ac:dyDescent="0.2">
      <c r="A13" s="497" t="s">
        <v>7</v>
      </c>
      <c r="B13" s="498"/>
      <c r="C13" s="278">
        <f>SUM(C10:C12)</f>
        <v>114</v>
      </c>
      <c r="D13" s="278">
        <f t="shared" ref="D13:E13" si="5">SUM(D10:D12)</f>
        <v>114</v>
      </c>
      <c r="E13" s="278">
        <f t="shared" si="5"/>
        <v>228</v>
      </c>
      <c r="F13" s="278">
        <f>SUM(F10:F12)</f>
        <v>813</v>
      </c>
      <c r="G13" s="278">
        <f t="shared" ref="G13" si="6">SUM(G10:G12)</f>
        <v>1184</v>
      </c>
      <c r="H13" s="278">
        <f t="shared" si="0"/>
        <v>1997</v>
      </c>
      <c r="I13" s="279">
        <f t="shared" si="2"/>
        <v>927</v>
      </c>
      <c r="J13" s="279">
        <f t="shared" si="3"/>
        <v>1298</v>
      </c>
      <c r="K13" s="279">
        <f t="shared" si="4"/>
        <v>2225</v>
      </c>
      <c r="L13" s="495" t="s">
        <v>88</v>
      </c>
      <c r="M13" s="496"/>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84"/>
      <c r="L37" s="484"/>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E1" zoomScaleNormal="100" zoomScaleSheetLayoutView="100" zoomScalePageLayoutView="85" workbookViewId="0">
      <selection activeCell="AN8" sqref="AN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2" customFormat="1" ht="18.75" customHeight="1" x14ac:dyDescent="0.2"/>
    <row r="2" spans="1:20" s="1" customFormat="1" ht="20.25" customHeight="1" x14ac:dyDescent="0.25">
      <c r="A2" s="416" t="s">
        <v>330</v>
      </c>
      <c r="B2" s="416"/>
      <c r="C2" s="416"/>
      <c r="D2" s="416"/>
      <c r="E2" s="416"/>
      <c r="F2" s="416"/>
      <c r="G2" s="416"/>
      <c r="H2" s="416"/>
      <c r="I2" s="416"/>
      <c r="J2" s="416"/>
      <c r="K2" s="416"/>
      <c r="L2" s="416"/>
      <c r="M2" s="416"/>
      <c r="N2" s="152"/>
      <c r="O2" s="168"/>
      <c r="P2" s="168"/>
      <c r="Q2" s="168"/>
    </row>
    <row r="3" spans="1:20" s="1" customFormat="1" ht="21" customHeight="1" x14ac:dyDescent="0.2">
      <c r="A3" s="417" t="s">
        <v>393</v>
      </c>
      <c r="B3" s="417"/>
      <c r="C3" s="417"/>
      <c r="D3" s="417"/>
      <c r="E3" s="417"/>
      <c r="F3" s="417"/>
      <c r="G3" s="417"/>
      <c r="H3" s="417"/>
      <c r="I3" s="417"/>
      <c r="J3" s="417"/>
      <c r="K3" s="417"/>
      <c r="L3" s="417"/>
      <c r="M3" s="417"/>
      <c r="N3" s="149"/>
      <c r="O3" s="169"/>
      <c r="P3" s="169"/>
      <c r="Q3" s="169"/>
    </row>
    <row r="4" spans="1:20" s="1" customFormat="1" ht="20.25" customHeight="1" x14ac:dyDescent="0.25">
      <c r="A4" s="418" t="s">
        <v>429</v>
      </c>
      <c r="B4" s="418"/>
      <c r="C4" s="418"/>
      <c r="D4" s="418"/>
      <c r="E4" s="418"/>
      <c r="F4" s="418"/>
      <c r="G4" s="418"/>
      <c r="H4" s="418"/>
      <c r="I4" s="418"/>
      <c r="J4" s="418"/>
      <c r="K4" s="418"/>
      <c r="L4" s="418"/>
      <c r="M4" s="418"/>
      <c r="N4" s="150"/>
      <c r="O4" s="141"/>
      <c r="P4" s="141"/>
      <c r="Q4" s="141"/>
    </row>
    <row r="5" spans="1:20" s="1" customFormat="1" ht="20.25" customHeight="1" x14ac:dyDescent="0.2">
      <c r="A5" s="419" t="s">
        <v>430</v>
      </c>
      <c r="B5" s="419"/>
      <c r="C5" s="419"/>
      <c r="D5" s="419"/>
      <c r="E5" s="419"/>
      <c r="F5" s="419"/>
      <c r="G5" s="419"/>
      <c r="H5" s="419"/>
      <c r="I5" s="419"/>
      <c r="J5" s="419"/>
      <c r="K5" s="419"/>
      <c r="L5" s="419"/>
      <c r="M5" s="419"/>
      <c r="N5" s="151"/>
      <c r="O5" s="142"/>
      <c r="P5" s="142"/>
      <c r="Q5" s="142"/>
      <c r="T5" s="333"/>
    </row>
    <row r="6" spans="1:20" s="1" customFormat="1" ht="20.25" customHeight="1" x14ac:dyDescent="0.2">
      <c r="A6" s="151"/>
      <c r="B6" s="151"/>
      <c r="C6" s="151"/>
      <c r="D6" s="151"/>
      <c r="E6" s="151"/>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270</v>
      </c>
      <c r="S10" s="57" t="s">
        <v>406</v>
      </c>
      <c r="T10" s="58" t="s">
        <v>269</v>
      </c>
    </row>
    <row r="11" spans="1:20" ht="18.95" customHeight="1" x14ac:dyDescent="0.2">
      <c r="P11" s="506" t="s">
        <v>90</v>
      </c>
      <c r="Q11" s="326" t="s">
        <v>95</v>
      </c>
      <c r="R11" s="326">
        <f>'10'!C12</f>
        <v>0</v>
      </c>
      <c r="S11" s="326">
        <f>'10'!C11</f>
        <v>0</v>
      </c>
      <c r="T11" s="327">
        <f>'10'!C10</f>
        <v>114</v>
      </c>
    </row>
    <row r="12" spans="1:20" ht="18.95" customHeight="1" x14ac:dyDescent="0.2">
      <c r="P12" s="506"/>
      <c r="Q12" s="328" t="s">
        <v>331</v>
      </c>
      <c r="R12" s="326">
        <f>'10'!D12</f>
        <v>0</v>
      </c>
      <c r="S12" s="326">
        <f>'10'!D11</f>
        <v>0</v>
      </c>
      <c r="T12" s="327">
        <f>'10'!D10</f>
        <v>114</v>
      </c>
    </row>
    <row r="13" spans="1:20" ht="18.95" customHeight="1" x14ac:dyDescent="0.2">
      <c r="P13" s="506" t="s">
        <v>89</v>
      </c>
      <c r="Q13" s="326" t="s">
        <v>95</v>
      </c>
      <c r="R13" s="326">
        <f>'10'!F12</f>
        <v>0</v>
      </c>
      <c r="S13" s="326">
        <f>'10'!F11</f>
        <v>428</v>
      </c>
      <c r="T13" s="329">
        <f>'10'!F10</f>
        <v>385</v>
      </c>
    </row>
    <row r="14" spans="1:20" ht="18.95" customHeight="1" thickBot="1" x14ac:dyDescent="0.25">
      <c r="P14" s="507"/>
      <c r="Q14" s="330" t="s">
        <v>331</v>
      </c>
      <c r="R14" s="331">
        <f>'10'!G12</f>
        <v>328</v>
      </c>
      <c r="S14" s="331">
        <f>'10'!G11</f>
        <v>699</v>
      </c>
      <c r="T14" s="332">
        <f>'10'!G10</f>
        <v>157</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P11:P12"/>
    <mergeCell ref="A2:M2"/>
    <mergeCell ref="A3:M3"/>
    <mergeCell ref="A4:M4"/>
    <mergeCell ref="A5:M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zoomScaleNormal="100" zoomScaleSheetLayoutView="100" zoomScalePageLayoutView="85" workbookViewId="0">
      <selection activeCell="AN8" sqref="AN8"/>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395" t="s">
        <v>273</v>
      </c>
      <c r="B2" s="395"/>
      <c r="C2" s="395"/>
      <c r="D2" s="395"/>
      <c r="E2" s="395"/>
      <c r="F2" s="168"/>
      <c r="G2" s="168"/>
      <c r="H2" s="168"/>
      <c r="I2" s="168"/>
      <c r="J2" s="168"/>
      <c r="K2" s="168"/>
      <c r="L2" s="168"/>
      <c r="M2" s="168"/>
      <c r="N2" s="168"/>
    </row>
    <row r="3" spans="1:14" s="1" customFormat="1" ht="35.1" customHeight="1" x14ac:dyDescent="0.2">
      <c r="A3" s="396" t="s">
        <v>394</v>
      </c>
      <c r="B3" s="396"/>
      <c r="C3" s="396"/>
      <c r="D3" s="396"/>
      <c r="E3" s="396"/>
      <c r="F3" s="169"/>
      <c r="G3" s="169"/>
      <c r="H3" s="169"/>
      <c r="I3" s="169"/>
      <c r="J3" s="169"/>
      <c r="K3" s="169"/>
      <c r="L3" s="169"/>
      <c r="M3" s="169"/>
      <c r="N3" s="169"/>
    </row>
    <row r="4" spans="1:14" s="1" customFormat="1" ht="20.25" customHeight="1" x14ac:dyDescent="0.25">
      <c r="A4" s="397" t="s">
        <v>429</v>
      </c>
      <c r="B4" s="397"/>
      <c r="C4" s="397"/>
      <c r="D4" s="397"/>
      <c r="E4" s="397"/>
      <c r="F4" s="141"/>
      <c r="G4" s="141"/>
      <c r="H4" s="141"/>
      <c r="I4" s="141"/>
      <c r="J4" s="141"/>
      <c r="K4" s="141"/>
      <c r="L4" s="141"/>
      <c r="M4" s="141"/>
      <c r="N4" s="141"/>
    </row>
    <row r="5" spans="1:14" s="1" customFormat="1" ht="20.25" customHeight="1" x14ac:dyDescent="0.2">
      <c r="A5" s="398" t="s">
        <v>430</v>
      </c>
      <c r="B5" s="398"/>
      <c r="C5" s="398"/>
      <c r="D5" s="398"/>
      <c r="E5" s="39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84</v>
      </c>
      <c r="B8" s="154" t="s">
        <v>83</v>
      </c>
      <c r="C8" s="154" t="s">
        <v>329</v>
      </c>
      <c r="D8" s="156" t="s">
        <v>81</v>
      </c>
      <c r="E8" s="29" t="s">
        <v>163</v>
      </c>
    </row>
    <row r="9" spans="1:14" ht="27" customHeight="1" x14ac:dyDescent="0.2">
      <c r="A9" s="207" t="s">
        <v>59</v>
      </c>
      <c r="B9" s="280">
        <v>57</v>
      </c>
      <c r="C9" s="281">
        <v>57</v>
      </c>
      <c r="D9" s="282">
        <f>B9+C9</f>
        <v>114</v>
      </c>
      <c r="E9" s="208" t="s">
        <v>86</v>
      </c>
    </row>
    <row r="10" spans="1:14" ht="27" customHeight="1" x14ac:dyDescent="0.2">
      <c r="A10" s="358" t="s">
        <v>130</v>
      </c>
      <c r="B10" s="283">
        <v>57</v>
      </c>
      <c r="C10" s="284">
        <v>57</v>
      </c>
      <c r="D10" s="285">
        <f>B10+C10</f>
        <v>114</v>
      </c>
      <c r="E10" s="210" t="s">
        <v>87</v>
      </c>
    </row>
    <row r="11" spans="1:14" ht="27" customHeight="1" x14ac:dyDescent="0.2">
      <c r="A11" s="209" t="s">
        <v>58</v>
      </c>
      <c r="B11" s="283">
        <v>0</v>
      </c>
      <c r="C11" s="284">
        <v>57</v>
      </c>
      <c r="D11" s="285">
        <f>B11+C11</f>
        <v>57</v>
      </c>
      <c r="E11" s="210" t="s">
        <v>104</v>
      </c>
    </row>
    <row r="12" spans="1:14" ht="30" customHeight="1" x14ac:dyDescent="0.2">
      <c r="A12" s="155" t="s">
        <v>296</v>
      </c>
      <c r="B12" s="286">
        <f>B9+B10+B11</f>
        <v>114</v>
      </c>
      <c r="C12" s="286">
        <f t="shared" ref="C12:D12" si="0">C9+C10+C11</f>
        <v>171</v>
      </c>
      <c r="D12" s="286">
        <f t="shared" si="0"/>
        <v>285</v>
      </c>
      <c r="E12" s="211" t="s">
        <v>297</v>
      </c>
    </row>
    <row r="13" spans="1:14" ht="27" customHeight="1" x14ac:dyDescent="0.2">
      <c r="A13" s="212" t="s">
        <v>98</v>
      </c>
      <c r="B13" s="287">
        <v>57</v>
      </c>
      <c r="C13" s="287">
        <v>57</v>
      </c>
      <c r="D13" s="287">
        <v>114</v>
      </c>
      <c r="E13" s="213" t="s">
        <v>85</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Normal="100" zoomScaleSheetLayoutView="100" zoomScalePageLayoutView="85" workbookViewId="0">
      <selection activeCell="AN8" sqref="AN8"/>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395" t="s">
        <v>189</v>
      </c>
      <c r="B2" s="395"/>
      <c r="C2" s="395"/>
      <c r="D2" s="395"/>
      <c r="E2" s="395"/>
      <c r="F2" s="168"/>
      <c r="G2" s="168"/>
      <c r="H2" s="168"/>
      <c r="I2" s="168"/>
      <c r="J2" s="168"/>
      <c r="K2" s="168"/>
      <c r="L2" s="168"/>
      <c r="M2" s="168"/>
      <c r="N2" s="168"/>
    </row>
    <row r="3" spans="1:14" s="1" customFormat="1" ht="21" customHeight="1" x14ac:dyDescent="0.2">
      <c r="A3" s="396" t="s">
        <v>396</v>
      </c>
      <c r="B3" s="396"/>
      <c r="C3" s="396"/>
      <c r="D3" s="396"/>
      <c r="E3" s="396"/>
      <c r="F3" s="169"/>
      <c r="G3" s="169"/>
      <c r="H3" s="169"/>
      <c r="I3" s="169"/>
      <c r="J3" s="169"/>
      <c r="K3" s="169"/>
      <c r="L3" s="169"/>
      <c r="M3" s="169"/>
      <c r="N3" s="169"/>
    </row>
    <row r="4" spans="1:14" s="1" customFormat="1" ht="20.25" customHeight="1" x14ac:dyDescent="0.25">
      <c r="A4" s="397" t="s">
        <v>429</v>
      </c>
      <c r="B4" s="397"/>
      <c r="C4" s="397"/>
      <c r="D4" s="397"/>
      <c r="E4" s="397"/>
      <c r="F4" s="141"/>
      <c r="G4" s="141"/>
      <c r="H4" s="141"/>
      <c r="I4" s="141"/>
      <c r="J4" s="141"/>
      <c r="K4" s="141"/>
      <c r="L4" s="141"/>
      <c r="M4" s="141"/>
      <c r="N4" s="141"/>
    </row>
    <row r="5" spans="1:14" s="1" customFormat="1" ht="20.25" customHeight="1" x14ac:dyDescent="0.2">
      <c r="A5" s="398" t="s">
        <v>430</v>
      </c>
      <c r="B5" s="398"/>
      <c r="C5" s="398"/>
      <c r="D5" s="398"/>
      <c r="E5" s="39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282</v>
      </c>
      <c r="B7" s="10"/>
      <c r="C7" s="8"/>
      <c r="D7" s="8"/>
      <c r="E7" s="13" t="s">
        <v>283</v>
      </c>
      <c r="K7" s="13"/>
      <c r="M7" s="13"/>
      <c r="N7" s="13"/>
    </row>
    <row r="8" spans="1:14" s="160" customFormat="1" ht="27" customHeight="1" x14ac:dyDescent="0.2">
      <c r="A8" s="426" t="s">
        <v>413</v>
      </c>
      <c r="B8" s="19" t="s">
        <v>15</v>
      </c>
      <c r="C8" s="19" t="s">
        <v>17</v>
      </c>
      <c r="D8" s="40" t="s">
        <v>7</v>
      </c>
      <c r="E8" s="431" t="s">
        <v>414</v>
      </c>
      <c r="F8" s="159"/>
      <c r="G8" s="159"/>
      <c r="H8" s="159"/>
      <c r="I8" s="159"/>
    </row>
    <row r="9" spans="1:14" ht="27" customHeight="1" x14ac:dyDescent="0.2">
      <c r="A9" s="428"/>
      <c r="B9" s="170" t="s">
        <v>16</v>
      </c>
      <c r="C9" s="170" t="s">
        <v>18</v>
      </c>
      <c r="D9" s="171" t="s">
        <v>8</v>
      </c>
      <c r="E9" s="433"/>
      <c r="F9" s="161"/>
      <c r="G9" s="161"/>
      <c r="H9" s="161"/>
      <c r="I9" s="161"/>
    </row>
    <row r="10" spans="1:14" ht="27" customHeight="1" x14ac:dyDescent="0.2">
      <c r="A10" s="220" t="s">
        <v>165</v>
      </c>
      <c r="B10" s="288">
        <v>57</v>
      </c>
      <c r="C10" s="249">
        <v>57</v>
      </c>
      <c r="D10" s="289">
        <f>B10+C10</f>
        <v>114</v>
      </c>
      <c r="E10" s="222" t="s">
        <v>35</v>
      </c>
      <c r="F10" s="161"/>
      <c r="G10" s="161"/>
      <c r="H10" s="161"/>
      <c r="I10" s="161"/>
    </row>
    <row r="11" spans="1:14" ht="27" customHeight="1" x14ac:dyDescent="0.2">
      <c r="A11" s="221" t="s">
        <v>166</v>
      </c>
      <c r="B11" s="290">
        <v>57</v>
      </c>
      <c r="C11" s="253">
        <v>57</v>
      </c>
      <c r="D11" s="291">
        <f t="shared" ref="D11:D12" si="0">B11+C11</f>
        <v>114</v>
      </c>
      <c r="E11" s="223" t="s">
        <v>36</v>
      </c>
      <c r="F11" s="161"/>
      <c r="G11" s="161"/>
      <c r="H11" s="161"/>
      <c r="I11" s="161"/>
    </row>
    <row r="12" spans="1:14" ht="27" customHeight="1" x14ac:dyDescent="0.2">
      <c r="A12" s="163" t="s">
        <v>7</v>
      </c>
      <c r="B12" s="255">
        <f>B10+B11</f>
        <v>114</v>
      </c>
      <c r="C12" s="255">
        <f t="shared" ref="C12" si="1">C10+C11</f>
        <v>114</v>
      </c>
      <c r="D12" s="255">
        <f t="shared" si="0"/>
        <v>228</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4"/>
  <sheetViews>
    <sheetView rightToLeft="1" view="pageBreakPreview" topLeftCell="A4" zoomScaleNormal="100" zoomScaleSheetLayoutView="100" zoomScalePageLayoutView="85" workbookViewId="0">
      <selection activeCell="AN8" sqref="AN8"/>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16" t="s">
        <v>334</v>
      </c>
      <c r="B2" s="416"/>
      <c r="C2" s="416"/>
      <c r="D2" s="416"/>
      <c r="E2" s="416"/>
      <c r="F2" s="416"/>
      <c r="G2" s="416"/>
      <c r="H2" s="416"/>
      <c r="I2" s="168"/>
      <c r="J2" s="168"/>
      <c r="K2" s="168"/>
      <c r="L2" s="168"/>
      <c r="M2" s="168"/>
      <c r="N2" s="152"/>
      <c r="O2" s="168"/>
      <c r="P2" s="168"/>
      <c r="Q2" s="168"/>
    </row>
    <row r="3" spans="1:17" s="1" customFormat="1" ht="35.1" customHeight="1" x14ac:dyDescent="0.2">
      <c r="A3" s="417" t="s">
        <v>395</v>
      </c>
      <c r="B3" s="417"/>
      <c r="C3" s="417"/>
      <c r="D3" s="417"/>
      <c r="E3" s="417"/>
      <c r="F3" s="417"/>
      <c r="G3" s="417"/>
      <c r="H3" s="417"/>
      <c r="I3" s="169"/>
      <c r="J3" s="169"/>
      <c r="K3" s="169"/>
      <c r="L3" s="169"/>
      <c r="M3" s="169"/>
      <c r="N3" s="149"/>
      <c r="O3" s="169"/>
      <c r="P3" s="169"/>
      <c r="Q3" s="169"/>
    </row>
    <row r="4" spans="1:17" s="1" customFormat="1" ht="20.25" customHeight="1" x14ac:dyDescent="0.25">
      <c r="A4" s="418" t="s">
        <v>429</v>
      </c>
      <c r="B4" s="418"/>
      <c r="C4" s="418"/>
      <c r="D4" s="418"/>
      <c r="E4" s="418"/>
      <c r="F4" s="418"/>
      <c r="G4" s="418"/>
      <c r="H4" s="418"/>
      <c r="I4" s="141"/>
      <c r="J4" s="141"/>
      <c r="K4" s="141"/>
      <c r="L4" s="141"/>
      <c r="M4" s="141"/>
      <c r="N4" s="150"/>
      <c r="O4" s="141"/>
      <c r="P4" s="141"/>
      <c r="Q4" s="141"/>
    </row>
    <row r="5" spans="1:17" s="1" customFormat="1" ht="20.25" customHeight="1" x14ac:dyDescent="0.2">
      <c r="A5" s="419" t="s">
        <v>430</v>
      </c>
      <c r="B5" s="419"/>
      <c r="C5" s="419"/>
      <c r="D5" s="419"/>
      <c r="E5" s="419"/>
      <c r="F5" s="419"/>
      <c r="G5" s="419"/>
      <c r="H5" s="419"/>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332</v>
      </c>
      <c r="L8" s="76" t="s">
        <v>333</v>
      </c>
    </row>
    <row r="9" spans="1:17" ht="25.5" customHeight="1" x14ac:dyDescent="0.2">
      <c r="J9" s="62" t="s">
        <v>131</v>
      </c>
      <c r="K9" s="146">
        <f>'11'!B9</f>
        <v>57</v>
      </c>
      <c r="L9" s="147">
        <f>'11'!C9</f>
        <v>57</v>
      </c>
    </row>
    <row r="10" spans="1:17" ht="25.5" customHeight="1" x14ac:dyDescent="0.2">
      <c r="J10" s="62" t="s">
        <v>154</v>
      </c>
      <c r="K10" s="146">
        <v>57</v>
      </c>
      <c r="L10" s="147">
        <f>'11'!C10</f>
        <v>57</v>
      </c>
    </row>
    <row r="11" spans="1:17" ht="25.5" customHeight="1" x14ac:dyDescent="0.2">
      <c r="J11" s="62" t="s">
        <v>149</v>
      </c>
      <c r="K11" s="146">
        <f>'11'!B11</f>
        <v>0</v>
      </c>
      <c r="L11" s="147">
        <f>'11'!C11</f>
        <v>57</v>
      </c>
    </row>
    <row r="12" spans="1:17" ht="25.5" customHeight="1" x14ac:dyDescent="0.2"/>
    <row r="13" spans="1:17" ht="25.5" customHeight="1" x14ac:dyDescent="0.2"/>
    <row r="14" spans="1:17" ht="25.5" customHeight="1" x14ac:dyDescent="0.2"/>
    <row r="16" spans="1:17" ht="12.75" customHeight="1" x14ac:dyDescent="0.2"/>
    <row r="24" spans="1:1" x14ac:dyDescent="0.2">
      <c r="A24"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zoomScaleNormal="100" zoomScaleSheetLayoutView="100" zoomScalePageLayoutView="85" workbookViewId="0">
      <selection activeCell="AN8" sqref="AN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16" t="s">
        <v>308</v>
      </c>
      <c r="B2" s="416"/>
      <c r="C2" s="416"/>
      <c r="D2" s="416"/>
      <c r="E2" s="416"/>
      <c r="F2" s="416"/>
      <c r="G2" s="416"/>
      <c r="H2" s="416"/>
      <c r="I2" s="416"/>
      <c r="J2" s="416"/>
      <c r="K2" s="416"/>
      <c r="L2" s="416"/>
      <c r="M2" s="416"/>
      <c r="N2" s="416"/>
    </row>
    <row r="3" spans="1:18" s="1" customFormat="1" ht="21" customHeight="1" x14ac:dyDescent="0.2">
      <c r="A3" s="417" t="s">
        <v>397</v>
      </c>
      <c r="B3" s="417"/>
      <c r="C3" s="417"/>
      <c r="D3" s="417"/>
      <c r="E3" s="417"/>
      <c r="F3" s="417"/>
      <c r="G3" s="417"/>
      <c r="H3" s="417"/>
      <c r="I3" s="417"/>
      <c r="J3" s="417"/>
      <c r="K3" s="417"/>
      <c r="L3" s="417"/>
      <c r="M3" s="417"/>
      <c r="N3" s="417"/>
    </row>
    <row r="4" spans="1:18" s="1" customFormat="1" ht="20.25" customHeight="1" x14ac:dyDescent="0.25">
      <c r="A4" s="418" t="s">
        <v>429</v>
      </c>
      <c r="B4" s="418"/>
      <c r="C4" s="418"/>
      <c r="D4" s="418"/>
      <c r="E4" s="418"/>
      <c r="F4" s="418"/>
      <c r="G4" s="418"/>
      <c r="H4" s="418"/>
      <c r="I4" s="418"/>
      <c r="J4" s="418"/>
      <c r="K4" s="418"/>
      <c r="L4" s="418"/>
      <c r="M4" s="418"/>
      <c r="N4" s="418"/>
    </row>
    <row r="5" spans="1:18" s="1" customFormat="1" ht="20.25" customHeight="1" x14ac:dyDescent="0.2">
      <c r="A5" s="419" t="s">
        <v>430</v>
      </c>
      <c r="B5" s="419"/>
      <c r="C5" s="419"/>
      <c r="D5" s="419"/>
      <c r="E5" s="419"/>
      <c r="F5" s="419"/>
      <c r="G5" s="419"/>
      <c r="H5" s="419"/>
      <c r="I5" s="419"/>
      <c r="J5" s="419"/>
      <c r="K5" s="419"/>
      <c r="L5" s="419"/>
      <c r="M5" s="419"/>
      <c r="N5" s="419"/>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329</v>
      </c>
      <c r="R14" s="48" t="s">
        <v>83</v>
      </c>
    </row>
    <row r="15" spans="1:18" ht="20.100000000000001" customHeight="1" x14ac:dyDescent="0.2">
      <c r="P15" s="49" t="s">
        <v>105</v>
      </c>
      <c r="Q15" s="166">
        <f>'12'!C10</f>
        <v>57</v>
      </c>
      <c r="R15" s="164">
        <f>'12'!B10</f>
        <v>57</v>
      </c>
    </row>
    <row r="16" spans="1:18" ht="20.100000000000001" customHeight="1" thickBot="1" x14ac:dyDescent="0.25">
      <c r="P16" s="50" t="s">
        <v>106</v>
      </c>
      <c r="Q16" s="167">
        <f>'12'!C11</f>
        <v>57</v>
      </c>
      <c r="R16" s="165">
        <f>'12'!B11</f>
        <v>57</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rightToLeft="1" view="pageBreakPreview" topLeftCell="A4" zoomScaleNormal="100" zoomScaleSheetLayoutView="100" zoomScalePageLayoutView="85" workbookViewId="0">
      <selection activeCell="AN8" sqref="AN8"/>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395" t="s">
        <v>129</v>
      </c>
      <c r="B2" s="395"/>
      <c r="C2" s="395"/>
      <c r="D2" s="395"/>
      <c r="E2" s="395"/>
      <c r="F2" s="168"/>
      <c r="G2" s="168"/>
      <c r="H2" s="168"/>
      <c r="I2" s="168"/>
      <c r="J2" s="168"/>
      <c r="K2" s="168"/>
      <c r="L2" s="168"/>
      <c r="M2" s="168"/>
      <c r="N2" s="168"/>
    </row>
    <row r="3" spans="1:14" s="1" customFormat="1" ht="21" customHeight="1" x14ac:dyDescent="0.2">
      <c r="A3" s="396" t="s">
        <v>398</v>
      </c>
      <c r="B3" s="396"/>
      <c r="C3" s="396"/>
      <c r="D3" s="396"/>
      <c r="E3" s="396"/>
      <c r="F3" s="169"/>
      <c r="G3" s="169"/>
      <c r="H3" s="169"/>
      <c r="I3" s="169"/>
      <c r="J3" s="169"/>
      <c r="K3" s="169"/>
      <c r="L3" s="169"/>
      <c r="M3" s="169"/>
      <c r="N3" s="169"/>
    </row>
    <row r="4" spans="1:14" s="1" customFormat="1" ht="20.25" customHeight="1" x14ac:dyDescent="0.25">
      <c r="A4" s="397" t="s">
        <v>429</v>
      </c>
      <c r="B4" s="397"/>
      <c r="C4" s="397"/>
      <c r="D4" s="397"/>
      <c r="E4" s="397"/>
      <c r="F4" s="141"/>
      <c r="G4" s="141"/>
      <c r="H4" s="141"/>
      <c r="I4" s="141"/>
      <c r="J4" s="141"/>
      <c r="K4" s="141"/>
      <c r="L4" s="141"/>
      <c r="M4" s="141"/>
      <c r="N4" s="141"/>
    </row>
    <row r="5" spans="1:14" s="1" customFormat="1" ht="20.25" customHeight="1" x14ac:dyDescent="0.2">
      <c r="A5" s="398" t="s">
        <v>430</v>
      </c>
      <c r="B5" s="398"/>
      <c r="C5" s="398"/>
      <c r="D5" s="398"/>
      <c r="E5" s="398"/>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284</v>
      </c>
      <c r="C7" s="8"/>
      <c r="D7" s="13" t="s">
        <v>285</v>
      </c>
      <c r="E7" s="8"/>
      <c r="K7" s="13"/>
      <c r="M7" s="13"/>
      <c r="N7" s="13"/>
    </row>
    <row r="8" spans="1:14" ht="24.75" customHeight="1" x14ac:dyDescent="0.2">
      <c r="A8" s="21"/>
      <c r="B8" s="508" t="s">
        <v>286</v>
      </c>
      <c r="C8" s="348" t="s">
        <v>415</v>
      </c>
      <c r="D8" s="511" t="s">
        <v>268</v>
      </c>
      <c r="E8" s="21"/>
    </row>
    <row r="9" spans="1:14" ht="13.5" customHeight="1" x14ac:dyDescent="0.2">
      <c r="A9" s="21"/>
      <c r="B9" s="509"/>
      <c r="C9" s="347" t="s">
        <v>416</v>
      </c>
      <c r="D9" s="512"/>
      <c r="E9" s="21"/>
    </row>
    <row r="10" spans="1:14" ht="17.25" customHeight="1" x14ac:dyDescent="0.2">
      <c r="A10" s="21"/>
      <c r="B10" s="510"/>
      <c r="C10" s="340" t="s">
        <v>8</v>
      </c>
      <c r="D10" s="513"/>
      <c r="E10" s="21"/>
    </row>
    <row r="11" spans="1:14" ht="27" customHeight="1" x14ac:dyDescent="0.2">
      <c r="A11" s="21"/>
      <c r="B11" s="349" t="s">
        <v>132</v>
      </c>
      <c r="C11" s="350">
        <v>57</v>
      </c>
      <c r="D11" s="351" t="s">
        <v>107</v>
      </c>
      <c r="E11" s="21"/>
    </row>
    <row r="12" spans="1:14" ht="27" customHeight="1" x14ac:dyDescent="0.2">
      <c r="A12" s="21"/>
      <c r="B12" s="203" t="s">
        <v>431</v>
      </c>
      <c r="C12" s="292">
        <v>114</v>
      </c>
      <c r="D12" s="204" t="s">
        <v>432</v>
      </c>
      <c r="E12" s="21"/>
    </row>
    <row r="13" spans="1:14" ht="27" customHeight="1" x14ac:dyDescent="0.2">
      <c r="A13" s="21"/>
      <c r="B13" s="203" t="s">
        <v>133</v>
      </c>
      <c r="C13" s="292">
        <v>57</v>
      </c>
      <c r="D13" s="204" t="s">
        <v>134</v>
      </c>
      <c r="E13" s="21"/>
    </row>
    <row r="14" spans="1:14" ht="30" customHeight="1" x14ac:dyDescent="0.2">
      <c r="A14" s="21"/>
      <c r="B14" s="157" t="s">
        <v>294</v>
      </c>
      <c r="C14" s="293">
        <v>228</v>
      </c>
      <c r="D14" s="156" t="s">
        <v>295</v>
      </c>
      <c r="E14" s="21"/>
    </row>
    <row r="15" spans="1:14" ht="27" customHeight="1" x14ac:dyDescent="0.2">
      <c r="A15" s="21"/>
      <c r="B15" s="205" t="s">
        <v>98</v>
      </c>
      <c r="C15" s="294">
        <v>114</v>
      </c>
      <c r="D15" s="206" t="s">
        <v>85</v>
      </c>
      <c r="E15" s="21"/>
    </row>
    <row r="16" spans="1:14" ht="20.100000000000001" customHeight="1" x14ac:dyDescent="0.2">
      <c r="A16" s="21"/>
      <c r="E16" s="21"/>
    </row>
    <row r="17" spans="1:5" ht="20.100000000000001" customHeight="1" x14ac:dyDescent="0.2">
      <c r="A17" s="21"/>
      <c r="E17" s="21"/>
    </row>
    <row r="32" spans="1:5" x14ac:dyDescent="0.2">
      <c r="B32" s="20" t="s">
        <v>57</v>
      </c>
      <c r="D32" s="20" t="s">
        <v>57</v>
      </c>
    </row>
    <row r="47" spans="5:5" x14ac:dyDescent="0.2">
      <c r="E47"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zoomScaleNormal="100" zoomScaleSheetLayoutView="100" zoomScalePageLayoutView="85" workbookViewId="0">
      <selection activeCell="AN8" sqref="AN8"/>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16" t="s">
        <v>309</v>
      </c>
      <c r="B2" s="416"/>
      <c r="C2" s="416"/>
      <c r="D2" s="416"/>
      <c r="E2" s="416"/>
      <c r="F2" s="416"/>
      <c r="G2" s="416"/>
      <c r="H2" s="416"/>
      <c r="I2" s="416"/>
      <c r="J2" s="416"/>
      <c r="K2" s="168"/>
      <c r="L2" s="168"/>
      <c r="M2" s="168"/>
      <c r="N2" s="168"/>
    </row>
    <row r="3" spans="1:14" s="1" customFormat="1" ht="30" customHeight="1" x14ac:dyDescent="0.2">
      <c r="A3" s="417" t="s">
        <v>399</v>
      </c>
      <c r="B3" s="417"/>
      <c r="C3" s="417"/>
      <c r="D3" s="417"/>
      <c r="E3" s="417"/>
      <c r="F3" s="417"/>
      <c r="G3" s="417"/>
      <c r="H3" s="417"/>
      <c r="I3" s="417"/>
      <c r="J3" s="417"/>
      <c r="K3" s="169"/>
      <c r="L3" s="169"/>
      <c r="M3" s="169"/>
      <c r="N3" s="169"/>
    </row>
    <row r="4" spans="1:14" s="1" customFormat="1" ht="20.25" customHeight="1" x14ac:dyDescent="0.25">
      <c r="A4" s="418" t="s">
        <v>429</v>
      </c>
      <c r="B4" s="418"/>
      <c r="C4" s="418"/>
      <c r="D4" s="418"/>
      <c r="E4" s="418"/>
      <c r="F4" s="418"/>
      <c r="G4" s="418"/>
      <c r="H4" s="418"/>
      <c r="I4" s="418"/>
      <c r="J4" s="418"/>
      <c r="K4" s="141"/>
      <c r="L4" s="141"/>
      <c r="M4" s="141"/>
      <c r="N4" s="141"/>
    </row>
    <row r="5" spans="1:14" s="1" customFormat="1" ht="20.25" customHeight="1" x14ac:dyDescent="0.2">
      <c r="A5" s="419" t="s">
        <v>430</v>
      </c>
      <c r="B5" s="419"/>
      <c r="C5" s="419"/>
      <c r="D5" s="419"/>
      <c r="E5" s="419"/>
      <c r="F5" s="419"/>
      <c r="G5" s="419"/>
      <c r="H5" s="419"/>
      <c r="I5" s="419"/>
      <c r="J5" s="419"/>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14"/>
      <c r="D8" s="514"/>
      <c r="E8" s="514"/>
      <c r="F8" s="514"/>
      <c r="G8" s="514"/>
      <c r="H8" s="514"/>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81</v>
      </c>
    </row>
    <row r="14" spans="1:14" ht="20.100000000000001" customHeight="1" x14ac:dyDescent="0.2">
      <c r="L14" s="63" t="s">
        <v>135</v>
      </c>
      <c r="M14" s="64">
        <f>'13'!C11:C11</f>
        <v>57</v>
      </c>
    </row>
    <row r="15" spans="1:14" ht="20.100000000000001" customHeight="1" x14ac:dyDescent="0.2">
      <c r="L15" s="63" t="s">
        <v>433</v>
      </c>
      <c r="M15" s="64">
        <v>114</v>
      </c>
    </row>
    <row r="16" spans="1:14" ht="26.25" customHeight="1" x14ac:dyDescent="0.2">
      <c r="L16" s="63" t="s">
        <v>136</v>
      </c>
      <c r="M16" s="64">
        <f>'13'!C13</f>
        <v>57</v>
      </c>
    </row>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zoomScaleNormal="100" zoomScaleSheetLayoutView="100" workbookViewId="0">
      <selection activeCell="AN8" sqref="AN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70"/>
      <c r="T4" s="370"/>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70"/>
      <c r="T5" s="370"/>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70"/>
      <c r="T6" s="370"/>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70"/>
      <c r="T7" s="370"/>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66" t="s">
        <v>196</v>
      </c>
      <c r="B8" s="366"/>
      <c r="C8" s="366"/>
      <c r="D8" s="366"/>
      <c r="E8" s="366"/>
      <c r="F8" s="366"/>
      <c r="G8" s="366"/>
      <c r="H8" s="366"/>
      <c r="I8" s="366"/>
      <c r="J8" s="366"/>
      <c r="K8" s="366"/>
      <c r="L8" s="366"/>
      <c r="M8" s="366"/>
      <c r="N8" s="366"/>
      <c r="O8" s="366"/>
      <c r="P8" s="366"/>
      <c r="Q8" s="366"/>
      <c r="R8" s="366"/>
      <c r="S8" s="370"/>
      <c r="T8" s="370"/>
      <c r="U8" s="367" t="s">
        <v>197</v>
      </c>
      <c r="V8" s="367"/>
      <c r="W8" s="367"/>
      <c r="X8" s="367"/>
      <c r="Y8" s="367"/>
      <c r="Z8" s="367"/>
      <c r="AA8" s="367"/>
      <c r="AB8" s="367"/>
      <c r="AC8" s="367"/>
      <c r="AD8" s="367"/>
      <c r="AE8" s="367"/>
      <c r="AF8" s="367"/>
      <c r="AG8" s="367"/>
      <c r="AH8" s="367"/>
      <c r="AI8" s="367"/>
      <c r="AJ8" s="367"/>
      <c r="AK8" s="367"/>
      <c r="AL8" s="367"/>
      <c r="AM8" s="32"/>
      <c r="AN8" s="32"/>
      <c r="AO8" s="32"/>
    </row>
    <row r="9" spans="1:41" ht="12" customHeight="1" x14ac:dyDescent="0.2">
      <c r="A9" s="366"/>
      <c r="B9" s="366"/>
      <c r="C9" s="366"/>
      <c r="D9" s="366"/>
      <c r="E9" s="366"/>
      <c r="F9" s="366"/>
      <c r="G9" s="366"/>
      <c r="H9" s="366"/>
      <c r="I9" s="366"/>
      <c r="J9" s="366"/>
      <c r="K9" s="366"/>
      <c r="L9" s="366"/>
      <c r="M9" s="366"/>
      <c r="N9" s="366"/>
      <c r="O9" s="366"/>
      <c r="P9" s="366"/>
      <c r="Q9" s="366"/>
      <c r="R9" s="366"/>
      <c r="S9" s="370"/>
      <c r="T9" s="370"/>
      <c r="U9" s="367"/>
      <c r="V9" s="367"/>
      <c r="W9" s="367"/>
      <c r="X9" s="367"/>
      <c r="Y9" s="367"/>
      <c r="Z9" s="367"/>
      <c r="AA9" s="367"/>
      <c r="AB9" s="367"/>
      <c r="AC9" s="367"/>
      <c r="AD9" s="367"/>
      <c r="AE9" s="367"/>
      <c r="AF9" s="367"/>
      <c r="AG9" s="367"/>
      <c r="AH9" s="367"/>
      <c r="AI9" s="367"/>
      <c r="AJ9" s="367"/>
      <c r="AK9" s="367"/>
      <c r="AL9" s="367"/>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70"/>
      <c r="T10" s="370"/>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70"/>
      <c r="T11" s="370"/>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68" t="s">
        <v>427</v>
      </c>
      <c r="B12" s="368"/>
      <c r="C12" s="368"/>
      <c r="D12" s="368"/>
      <c r="E12" s="368"/>
      <c r="F12" s="368"/>
      <c r="G12" s="368"/>
      <c r="H12" s="368"/>
      <c r="I12" s="368"/>
      <c r="J12" s="368"/>
      <c r="K12" s="368"/>
      <c r="L12" s="368"/>
      <c r="M12" s="368"/>
      <c r="N12" s="368"/>
      <c r="O12" s="368"/>
      <c r="P12" s="368"/>
      <c r="Q12" s="368"/>
      <c r="R12" s="368"/>
      <c r="S12" s="370"/>
      <c r="T12" s="370"/>
      <c r="U12" s="369" t="s">
        <v>428</v>
      </c>
      <c r="V12" s="369"/>
      <c r="W12" s="369"/>
      <c r="X12" s="369"/>
      <c r="Y12" s="369"/>
      <c r="Z12" s="369"/>
      <c r="AA12" s="369"/>
      <c r="AB12" s="369"/>
      <c r="AC12" s="369"/>
      <c r="AD12" s="369"/>
      <c r="AE12" s="369"/>
      <c r="AF12" s="369"/>
      <c r="AG12" s="369"/>
      <c r="AH12" s="369"/>
      <c r="AI12" s="369"/>
      <c r="AJ12" s="369"/>
      <c r="AK12" s="369"/>
      <c r="AL12" s="369"/>
      <c r="AM12" s="32"/>
      <c r="AN12" s="32"/>
      <c r="AO12" s="32"/>
    </row>
    <row r="13" spans="1:41" ht="12.75" customHeight="1" x14ac:dyDescent="0.2">
      <c r="A13" s="368"/>
      <c r="B13" s="368"/>
      <c r="C13" s="368"/>
      <c r="D13" s="368"/>
      <c r="E13" s="368"/>
      <c r="F13" s="368"/>
      <c r="G13" s="368"/>
      <c r="H13" s="368"/>
      <c r="I13" s="368"/>
      <c r="J13" s="368"/>
      <c r="K13" s="368"/>
      <c r="L13" s="368"/>
      <c r="M13" s="368"/>
      <c r="N13" s="368"/>
      <c r="O13" s="368"/>
      <c r="P13" s="368"/>
      <c r="Q13" s="368"/>
      <c r="R13" s="368"/>
      <c r="S13" s="370"/>
      <c r="T13" s="370"/>
      <c r="U13" s="369"/>
      <c r="V13" s="369"/>
      <c r="W13" s="369"/>
      <c r="X13" s="369"/>
      <c r="Y13" s="369"/>
      <c r="Z13" s="369"/>
      <c r="AA13" s="369"/>
      <c r="AB13" s="369"/>
      <c r="AC13" s="369"/>
      <c r="AD13" s="369"/>
      <c r="AE13" s="369"/>
      <c r="AF13" s="369"/>
      <c r="AG13" s="369"/>
      <c r="AH13" s="369"/>
      <c r="AI13" s="369"/>
      <c r="AJ13" s="369"/>
      <c r="AK13" s="369"/>
      <c r="AL13" s="369"/>
      <c r="AM13" s="32"/>
      <c r="AN13" s="32"/>
      <c r="AO13" s="32"/>
    </row>
    <row r="14" spans="1:41" ht="12.75" customHeight="1" x14ac:dyDescent="0.2">
      <c r="A14" s="368"/>
      <c r="B14" s="368"/>
      <c r="C14" s="368"/>
      <c r="D14" s="368"/>
      <c r="E14" s="368"/>
      <c r="F14" s="368"/>
      <c r="G14" s="368"/>
      <c r="H14" s="368"/>
      <c r="I14" s="368"/>
      <c r="J14" s="368"/>
      <c r="K14" s="368"/>
      <c r="L14" s="368"/>
      <c r="M14" s="368"/>
      <c r="N14" s="368"/>
      <c r="O14" s="368"/>
      <c r="P14" s="368"/>
      <c r="Q14" s="368"/>
      <c r="R14" s="368"/>
      <c r="S14" s="370"/>
      <c r="T14" s="370"/>
      <c r="U14" s="369"/>
      <c r="V14" s="369"/>
      <c r="W14" s="369"/>
      <c r="X14" s="369"/>
      <c r="Y14" s="369"/>
      <c r="Z14" s="369"/>
      <c r="AA14" s="369"/>
      <c r="AB14" s="369"/>
      <c r="AC14" s="369"/>
      <c r="AD14" s="369"/>
      <c r="AE14" s="369"/>
      <c r="AF14" s="369"/>
      <c r="AG14" s="369"/>
      <c r="AH14" s="369"/>
      <c r="AI14" s="369"/>
      <c r="AJ14" s="369"/>
      <c r="AK14" s="369"/>
      <c r="AL14" s="369"/>
      <c r="AM14" s="32"/>
      <c r="AN14" s="32"/>
      <c r="AO14" s="32"/>
    </row>
    <row r="15" spans="1:41" ht="12.75" customHeight="1" x14ac:dyDescent="0.2">
      <c r="A15" s="368"/>
      <c r="B15" s="368"/>
      <c r="C15" s="368"/>
      <c r="D15" s="368"/>
      <c r="E15" s="368"/>
      <c r="F15" s="368"/>
      <c r="G15" s="368"/>
      <c r="H15" s="368"/>
      <c r="I15" s="368"/>
      <c r="J15" s="368"/>
      <c r="K15" s="368"/>
      <c r="L15" s="368"/>
      <c r="M15" s="368"/>
      <c r="N15" s="368"/>
      <c r="O15" s="368"/>
      <c r="P15" s="368"/>
      <c r="Q15" s="368"/>
      <c r="R15" s="368"/>
      <c r="S15" s="370"/>
      <c r="T15" s="370"/>
      <c r="U15" s="369"/>
      <c r="V15" s="369"/>
      <c r="W15" s="369"/>
      <c r="X15" s="369"/>
      <c r="Y15" s="369"/>
      <c r="Z15" s="369"/>
      <c r="AA15" s="369"/>
      <c r="AB15" s="369"/>
      <c r="AC15" s="369"/>
      <c r="AD15" s="369"/>
      <c r="AE15" s="369"/>
      <c r="AF15" s="369"/>
      <c r="AG15" s="369"/>
      <c r="AH15" s="369"/>
      <c r="AI15" s="369"/>
      <c r="AJ15" s="369"/>
      <c r="AK15" s="369"/>
      <c r="AL15" s="369"/>
      <c r="AM15" s="32"/>
      <c r="AN15" s="32"/>
      <c r="AO15" s="32"/>
    </row>
    <row r="16" spans="1:41" ht="12.75" customHeight="1" x14ac:dyDescent="0.2">
      <c r="A16" s="368"/>
      <c r="B16" s="368"/>
      <c r="C16" s="368"/>
      <c r="D16" s="368"/>
      <c r="E16" s="368"/>
      <c r="F16" s="368"/>
      <c r="G16" s="368"/>
      <c r="H16" s="368"/>
      <c r="I16" s="368"/>
      <c r="J16" s="368"/>
      <c r="K16" s="368"/>
      <c r="L16" s="368"/>
      <c r="M16" s="368"/>
      <c r="N16" s="368"/>
      <c r="O16" s="368"/>
      <c r="P16" s="368"/>
      <c r="Q16" s="368"/>
      <c r="R16" s="368"/>
      <c r="S16" s="370"/>
      <c r="T16" s="370"/>
      <c r="U16" s="369"/>
      <c r="V16" s="369"/>
      <c r="W16" s="369"/>
      <c r="X16" s="369"/>
      <c r="Y16" s="369"/>
      <c r="Z16" s="369"/>
      <c r="AA16" s="369"/>
      <c r="AB16" s="369"/>
      <c r="AC16" s="369"/>
      <c r="AD16" s="369"/>
      <c r="AE16" s="369"/>
      <c r="AF16" s="369"/>
      <c r="AG16" s="369"/>
      <c r="AH16" s="369"/>
      <c r="AI16" s="369"/>
      <c r="AJ16" s="369"/>
      <c r="AK16" s="369"/>
      <c r="AL16" s="369"/>
      <c r="AM16" s="32"/>
      <c r="AN16" s="32"/>
      <c r="AO16" s="32"/>
    </row>
    <row r="17" spans="1:55" ht="15" customHeight="1" x14ac:dyDescent="0.2">
      <c r="A17" s="368"/>
      <c r="B17" s="368"/>
      <c r="C17" s="368"/>
      <c r="D17" s="368"/>
      <c r="E17" s="368"/>
      <c r="F17" s="368"/>
      <c r="G17" s="368"/>
      <c r="H17" s="368"/>
      <c r="I17" s="368"/>
      <c r="J17" s="368"/>
      <c r="K17" s="368"/>
      <c r="L17" s="368"/>
      <c r="M17" s="368"/>
      <c r="N17" s="368"/>
      <c r="O17" s="368"/>
      <c r="P17" s="368"/>
      <c r="Q17" s="368"/>
      <c r="R17" s="368"/>
      <c r="S17" s="370"/>
      <c r="T17" s="370"/>
      <c r="U17" s="369"/>
      <c r="V17" s="369"/>
      <c r="W17" s="369"/>
      <c r="X17" s="369"/>
      <c r="Y17" s="369"/>
      <c r="Z17" s="369"/>
      <c r="AA17" s="369"/>
      <c r="AB17" s="369"/>
      <c r="AC17" s="369"/>
      <c r="AD17" s="369"/>
      <c r="AE17" s="369"/>
      <c r="AF17" s="369"/>
      <c r="AG17" s="369"/>
      <c r="AH17" s="369"/>
      <c r="AI17" s="369"/>
      <c r="AJ17" s="369"/>
      <c r="AK17" s="369"/>
      <c r="AL17" s="369"/>
      <c r="AM17" s="32"/>
      <c r="AN17" s="32"/>
      <c r="AO17" s="32"/>
    </row>
    <row r="18" spans="1:55" ht="12.75" customHeight="1" x14ac:dyDescent="0.2">
      <c r="A18" s="368"/>
      <c r="B18" s="368"/>
      <c r="C18" s="368"/>
      <c r="D18" s="368"/>
      <c r="E18" s="368"/>
      <c r="F18" s="368"/>
      <c r="G18" s="368"/>
      <c r="H18" s="368"/>
      <c r="I18" s="368"/>
      <c r="J18" s="368"/>
      <c r="K18" s="368"/>
      <c r="L18" s="368"/>
      <c r="M18" s="368"/>
      <c r="N18" s="368"/>
      <c r="O18" s="368"/>
      <c r="P18" s="368"/>
      <c r="Q18" s="368"/>
      <c r="R18" s="368"/>
      <c r="S18" s="370"/>
      <c r="T18" s="370"/>
      <c r="U18" s="369"/>
      <c r="V18" s="369"/>
      <c r="W18" s="369"/>
      <c r="X18" s="369"/>
      <c r="Y18" s="369"/>
      <c r="Z18" s="369"/>
      <c r="AA18" s="369"/>
      <c r="AB18" s="369"/>
      <c r="AC18" s="369"/>
      <c r="AD18" s="369"/>
      <c r="AE18" s="369"/>
      <c r="AF18" s="369"/>
      <c r="AG18" s="369"/>
      <c r="AH18" s="369"/>
      <c r="AI18" s="369"/>
      <c r="AJ18" s="369"/>
      <c r="AK18" s="369"/>
      <c r="AL18" s="369"/>
      <c r="AM18" s="32"/>
      <c r="AN18" s="32"/>
      <c r="AO18" s="32"/>
    </row>
    <row r="19" spans="1:55" ht="12.75" customHeight="1" x14ac:dyDescent="0.2">
      <c r="A19" s="368"/>
      <c r="B19" s="368"/>
      <c r="C19" s="368"/>
      <c r="D19" s="368"/>
      <c r="E19" s="368"/>
      <c r="F19" s="368"/>
      <c r="G19" s="368"/>
      <c r="H19" s="368"/>
      <c r="I19" s="368"/>
      <c r="J19" s="368"/>
      <c r="K19" s="368"/>
      <c r="L19" s="368"/>
      <c r="M19" s="368"/>
      <c r="N19" s="368"/>
      <c r="O19" s="368"/>
      <c r="P19" s="368"/>
      <c r="Q19" s="368"/>
      <c r="R19" s="368"/>
      <c r="S19" s="370"/>
      <c r="T19" s="370"/>
      <c r="U19" s="369"/>
      <c r="V19" s="369"/>
      <c r="W19" s="369"/>
      <c r="X19" s="369"/>
      <c r="Y19" s="369"/>
      <c r="Z19" s="369"/>
      <c r="AA19" s="369"/>
      <c r="AB19" s="369"/>
      <c r="AC19" s="369"/>
      <c r="AD19" s="369"/>
      <c r="AE19" s="369"/>
      <c r="AF19" s="369"/>
      <c r="AG19" s="369"/>
      <c r="AH19" s="369"/>
      <c r="AI19" s="369"/>
      <c r="AJ19" s="369"/>
      <c r="AK19" s="369"/>
      <c r="AL19" s="369"/>
      <c r="AM19" s="32"/>
      <c r="AN19" s="32"/>
      <c r="AO19" s="32"/>
    </row>
    <row r="20" spans="1:55" ht="24.75" customHeight="1" x14ac:dyDescent="0.2">
      <c r="A20" s="368"/>
      <c r="B20" s="368"/>
      <c r="C20" s="368"/>
      <c r="D20" s="368"/>
      <c r="E20" s="368"/>
      <c r="F20" s="368"/>
      <c r="G20" s="368"/>
      <c r="H20" s="368"/>
      <c r="I20" s="368"/>
      <c r="J20" s="368"/>
      <c r="K20" s="368"/>
      <c r="L20" s="368"/>
      <c r="M20" s="368"/>
      <c r="N20" s="368"/>
      <c r="O20" s="368"/>
      <c r="P20" s="368"/>
      <c r="Q20" s="368"/>
      <c r="R20" s="368"/>
      <c r="S20" s="370"/>
      <c r="T20" s="370"/>
      <c r="U20" s="369"/>
      <c r="V20" s="369"/>
      <c r="W20" s="369"/>
      <c r="X20" s="369"/>
      <c r="Y20" s="369"/>
      <c r="Z20" s="369"/>
      <c r="AA20" s="369"/>
      <c r="AB20" s="369"/>
      <c r="AC20" s="369"/>
      <c r="AD20" s="369"/>
      <c r="AE20" s="369"/>
      <c r="AF20" s="369"/>
      <c r="AG20" s="369"/>
      <c r="AH20" s="369"/>
      <c r="AI20" s="369"/>
      <c r="AJ20" s="369"/>
      <c r="AK20" s="369"/>
      <c r="AL20" s="369"/>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70"/>
      <c r="T21" s="370"/>
      <c r="U21" s="325"/>
      <c r="V21" s="325"/>
      <c r="W21" s="325"/>
      <c r="X21" s="325"/>
      <c r="Y21" s="325"/>
      <c r="Z21" s="325"/>
      <c r="AA21" s="325"/>
      <c r="AB21" s="325"/>
      <c r="AC21" s="325"/>
      <c r="AD21" s="325"/>
      <c r="AE21" s="325"/>
      <c r="AF21" s="325"/>
      <c r="AG21" s="325"/>
      <c r="AH21" s="325"/>
      <c r="AI21" s="325"/>
      <c r="AJ21" s="325"/>
      <c r="AK21" s="325"/>
      <c r="AL21" s="325"/>
      <c r="AM21" s="32"/>
      <c r="AN21" s="32"/>
      <c r="AO21" s="32"/>
    </row>
    <row r="22" spans="1:55" ht="29.25" customHeight="1" x14ac:dyDescent="0.2">
      <c r="A22" s="368" t="s">
        <v>339</v>
      </c>
      <c r="B22" s="368"/>
      <c r="C22" s="368"/>
      <c r="D22" s="368"/>
      <c r="E22" s="368"/>
      <c r="F22" s="368"/>
      <c r="G22" s="368"/>
      <c r="H22" s="368"/>
      <c r="I22" s="368"/>
      <c r="J22" s="368"/>
      <c r="K22" s="368"/>
      <c r="L22" s="368"/>
      <c r="M22" s="368"/>
      <c r="N22" s="368"/>
      <c r="O22" s="368"/>
      <c r="P22" s="368"/>
      <c r="Q22" s="368"/>
      <c r="R22" s="368"/>
      <c r="S22" s="370"/>
      <c r="T22" s="370"/>
      <c r="U22" s="369" t="s">
        <v>340</v>
      </c>
      <c r="V22" s="369"/>
      <c r="W22" s="369"/>
      <c r="X22" s="369"/>
      <c r="Y22" s="369"/>
      <c r="Z22" s="369"/>
      <c r="AA22" s="369"/>
      <c r="AB22" s="369"/>
      <c r="AC22" s="369"/>
      <c r="AD22" s="369"/>
      <c r="AE22" s="369"/>
      <c r="AF22" s="369"/>
      <c r="AG22" s="369"/>
      <c r="AH22" s="369"/>
      <c r="AI22" s="369"/>
      <c r="AJ22" s="369"/>
      <c r="AK22" s="369"/>
      <c r="AL22" s="369"/>
      <c r="AM22" s="32"/>
      <c r="AN22" s="32"/>
      <c r="AO22" s="32"/>
    </row>
    <row r="23" spans="1:55" ht="15" customHeight="1" x14ac:dyDescent="0.2">
      <c r="A23" s="368"/>
      <c r="B23" s="368"/>
      <c r="C23" s="368"/>
      <c r="D23" s="368"/>
      <c r="E23" s="368"/>
      <c r="F23" s="368"/>
      <c r="G23" s="368"/>
      <c r="H23" s="368"/>
      <c r="I23" s="368"/>
      <c r="J23" s="368"/>
      <c r="K23" s="368"/>
      <c r="L23" s="368"/>
      <c r="M23" s="368"/>
      <c r="N23" s="368"/>
      <c r="O23" s="368"/>
      <c r="P23" s="368"/>
      <c r="Q23" s="368"/>
      <c r="R23" s="368"/>
      <c r="S23" s="370"/>
      <c r="T23" s="370"/>
      <c r="U23" s="369"/>
      <c r="V23" s="369"/>
      <c r="W23" s="369"/>
      <c r="X23" s="369"/>
      <c r="Y23" s="369"/>
      <c r="Z23" s="369"/>
      <c r="AA23" s="369"/>
      <c r="AB23" s="369"/>
      <c r="AC23" s="369"/>
      <c r="AD23" s="369"/>
      <c r="AE23" s="369"/>
      <c r="AF23" s="369"/>
      <c r="AG23" s="369"/>
      <c r="AH23" s="369"/>
      <c r="AI23" s="369"/>
      <c r="AJ23" s="369"/>
      <c r="AK23" s="369"/>
      <c r="AL23" s="369"/>
      <c r="AM23" s="32"/>
      <c r="AN23" s="32"/>
      <c r="AO23" s="32"/>
    </row>
    <row r="24" spans="1:55" ht="22.5" customHeight="1" x14ac:dyDescent="0.2">
      <c r="A24" s="368"/>
      <c r="B24" s="368"/>
      <c r="C24" s="368"/>
      <c r="D24" s="368"/>
      <c r="E24" s="368"/>
      <c r="F24" s="368"/>
      <c r="G24" s="368"/>
      <c r="H24" s="368"/>
      <c r="I24" s="368"/>
      <c r="J24" s="368"/>
      <c r="K24" s="368"/>
      <c r="L24" s="368"/>
      <c r="M24" s="368"/>
      <c r="N24" s="368"/>
      <c r="O24" s="368"/>
      <c r="P24" s="368"/>
      <c r="Q24" s="368"/>
      <c r="R24" s="368"/>
      <c r="S24" s="370"/>
      <c r="T24" s="370"/>
      <c r="U24" s="369"/>
      <c r="V24" s="369"/>
      <c r="W24" s="369"/>
      <c r="X24" s="369"/>
      <c r="Y24" s="369"/>
      <c r="Z24" s="369"/>
      <c r="AA24" s="369"/>
      <c r="AB24" s="369"/>
      <c r="AC24" s="369"/>
      <c r="AD24" s="369"/>
      <c r="AE24" s="369"/>
      <c r="AF24" s="369"/>
      <c r="AG24" s="369"/>
      <c r="AH24" s="369"/>
      <c r="AI24" s="369"/>
      <c r="AJ24" s="369"/>
      <c r="AK24" s="369"/>
      <c r="AL24" s="369"/>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70"/>
      <c r="T25" s="370"/>
      <c r="U25" s="325"/>
      <c r="V25" s="325"/>
      <c r="W25" s="325"/>
      <c r="X25" s="325"/>
      <c r="Y25" s="325"/>
      <c r="Z25" s="325"/>
      <c r="AA25" s="325"/>
      <c r="AB25" s="325"/>
      <c r="AC25" s="325"/>
      <c r="AD25" s="325"/>
      <c r="AE25" s="325"/>
      <c r="AF25" s="325"/>
      <c r="AG25" s="325"/>
      <c r="AH25" s="325"/>
      <c r="AI25" s="325"/>
      <c r="AJ25" s="325"/>
      <c r="AK25" s="325"/>
      <c r="AL25" s="325"/>
      <c r="AM25" s="32"/>
      <c r="AN25" s="32"/>
      <c r="AO25" s="32"/>
    </row>
    <row r="26" spans="1:55" ht="15" customHeight="1" x14ac:dyDescent="0.2">
      <c r="A26" s="368" t="s">
        <v>377</v>
      </c>
      <c r="B26" s="368"/>
      <c r="C26" s="368"/>
      <c r="D26" s="368"/>
      <c r="E26" s="368"/>
      <c r="F26" s="368"/>
      <c r="G26" s="368"/>
      <c r="H26" s="368"/>
      <c r="I26" s="368"/>
      <c r="J26" s="368"/>
      <c r="K26" s="368"/>
      <c r="L26" s="368"/>
      <c r="M26" s="368"/>
      <c r="N26" s="368"/>
      <c r="O26" s="368"/>
      <c r="P26" s="368"/>
      <c r="Q26" s="368"/>
      <c r="R26" s="368"/>
      <c r="S26" s="370"/>
      <c r="T26" s="370"/>
      <c r="U26" s="369" t="s">
        <v>378</v>
      </c>
      <c r="V26" s="369"/>
      <c r="W26" s="369"/>
      <c r="X26" s="369"/>
      <c r="Y26" s="369"/>
      <c r="Z26" s="369"/>
      <c r="AA26" s="369"/>
      <c r="AB26" s="369"/>
      <c r="AC26" s="369"/>
      <c r="AD26" s="369"/>
      <c r="AE26" s="369"/>
      <c r="AF26" s="369"/>
      <c r="AG26" s="369"/>
      <c r="AH26" s="369"/>
      <c r="AI26" s="369"/>
      <c r="AJ26" s="369"/>
      <c r="AK26" s="369"/>
      <c r="AL26" s="369"/>
      <c r="AM26" s="32"/>
      <c r="AN26" s="32"/>
      <c r="AO26" s="32"/>
    </row>
    <row r="27" spans="1:55" ht="12.75" customHeight="1" x14ac:dyDescent="0.2">
      <c r="A27" s="368"/>
      <c r="B27" s="368"/>
      <c r="C27" s="368"/>
      <c r="D27" s="368"/>
      <c r="E27" s="368"/>
      <c r="F27" s="368"/>
      <c r="G27" s="368"/>
      <c r="H27" s="368"/>
      <c r="I27" s="368"/>
      <c r="J27" s="368"/>
      <c r="K27" s="368"/>
      <c r="L27" s="368"/>
      <c r="M27" s="368"/>
      <c r="N27" s="368"/>
      <c r="O27" s="368"/>
      <c r="P27" s="368"/>
      <c r="Q27" s="368"/>
      <c r="R27" s="368"/>
      <c r="S27" s="370"/>
      <c r="T27" s="370"/>
      <c r="U27" s="369"/>
      <c r="V27" s="369"/>
      <c r="W27" s="369"/>
      <c r="X27" s="369"/>
      <c r="Y27" s="369"/>
      <c r="Z27" s="369"/>
      <c r="AA27" s="369"/>
      <c r="AB27" s="369"/>
      <c r="AC27" s="369"/>
      <c r="AD27" s="369"/>
      <c r="AE27" s="369"/>
      <c r="AF27" s="369"/>
      <c r="AG27" s="369"/>
      <c r="AH27" s="369"/>
      <c r="AI27" s="369"/>
      <c r="AJ27" s="369"/>
      <c r="AK27" s="369"/>
      <c r="AL27" s="369"/>
      <c r="AM27" s="32"/>
      <c r="AN27" s="32"/>
      <c r="AO27" s="32"/>
    </row>
    <row r="28" spans="1:55" ht="12.75" customHeight="1" x14ac:dyDescent="0.2">
      <c r="A28" s="368"/>
      <c r="B28" s="368"/>
      <c r="C28" s="368"/>
      <c r="D28" s="368"/>
      <c r="E28" s="368"/>
      <c r="F28" s="368"/>
      <c r="G28" s="368"/>
      <c r="H28" s="368"/>
      <c r="I28" s="368"/>
      <c r="J28" s="368"/>
      <c r="K28" s="368"/>
      <c r="L28" s="368"/>
      <c r="M28" s="368"/>
      <c r="N28" s="368"/>
      <c r="O28" s="368"/>
      <c r="P28" s="368"/>
      <c r="Q28" s="368"/>
      <c r="R28" s="368"/>
      <c r="S28" s="370"/>
      <c r="T28" s="370"/>
      <c r="U28" s="369"/>
      <c r="V28" s="369"/>
      <c r="W28" s="369"/>
      <c r="X28" s="369"/>
      <c r="Y28" s="369"/>
      <c r="Z28" s="369"/>
      <c r="AA28" s="369"/>
      <c r="AB28" s="369"/>
      <c r="AC28" s="369"/>
      <c r="AD28" s="369"/>
      <c r="AE28" s="369"/>
      <c r="AF28" s="369"/>
      <c r="AG28" s="369"/>
      <c r="AH28" s="369"/>
      <c r="AI28" s="369"/>
      <c r="AJ28" s="369"/>
      <c r="AK28" s="369"/>
      <c r="AL28" s="369"/>
      <c r="AM28" s="32"/>
      <c r="AN28" s="32"/>
      <c r="AO28" s="32"/>
    </row>
    <row r="29" spans="1:55" ht="21.75" customHeight="1" x14ac:dyDescent="0.2">
      <c r="A29" s="368"/>
      <c r="B29" s="368"/>
      <c r="C29" s="368"/>
      <c r="D29" s="368"/>
      <c r="E29" s="368"/>
      <c r="F29" s="368"/>
      <c r="G29" s="368"/>
      <c r="H29" s="368"/>
      <c r="I29" s="368"/>
      <c r="J29" s="368"/>
      <c r="K29" s="368"/>
      <c r="L29" s="368"/>
      <c r="M29" s="368"/>
      <c r="N29" s="368"/>
      <c r="O29" s="368"/>
      <c r="P29" s="368"/>
      <c r="Q29" s="368"/>
      <c r="R29" s="368"/>
      <c r="S29" s="370"/>
      <c r="T29" s="370"/>
      <c r="U29" s="369"/>
      <c r="V29" s="369"/>
      <c r="W29" s="369"/>
      <c r="X29" s="369"/>
      <c r="Y29" s="369"/>
      <c r="Z29" s="369"/>
      <c r="AA29" s="369"/>
      <c r="AB29" s="369"/>
      <c r="AC29" s="369"/>
      <c r="AD29" s="369"/>
      <c r="AE29" s="369"/>
      <c r="AF29" s="369"/>
      <c r="AG29" s="369"/>
      <c r="AH29" s="369"/>
      <c r="AI29" s="369"/>
      <c r="AJ29" s="369"/>
      <c r="AK29" s="369"/>
      <c r="AL29" s="369"/>
      <c r="AM29" s="32"/>
      <c r="AN29" s="32"/>
      <c r="AO29" s="32"/>
    </row>
    <row r="30" spans="1:55" ht="15" customHeight="1" x14ac:dyDescent="0.2">
      <c r="A30" s="371"/>
      <c r="B30" s="371"/>
      <c r="C30" s="371"/>
      <c r="D30" s="371"/>
      <c r="E30" s="371"/>
      <c r="F30" s="371"/>
      <c r="G30" s="371"/>
      <c r="H30" s="371"/>
      <c r="I30" s="371"/>
      <c r="J30" s="371"/>
      <c r="K30" s="371"/>
      <c r="L30" s="371"/>
      <c r="M30" s="371"/>
      <c r="N30" s="371"/>
      <c r="O30" s="371"/>
      <c r="P30" s="371"/>
      <c r="Q30" s="371"/>
      <c r="R30" s="371"/>
      <c r="S30" s="370"/>
      <c r="T30" s="370"/>
      <c r="U30" s="372"/>
      <c r="V30" s="372"/>
      <c r="W30" s="372"/>
      <c r="X30" s="372"/>
      <c r="Y30" s="372"/>
      <c r="Z30" s="372"/>
      <c r="AA30" s="372"/>
      <c r="AB30" s="372"/>
      <c r="AC30" s="372"/>
      <c r="AD30" s="372"/>
      <c r="AE30" s="372"/>
      <c r="AF30" s="372"/>
      <c r="AG30" s="372"/>
      <c r="AH30" s="372"/>
      <c r="AI30" s="372"/>
      <c r="AJ30" s="372"/>
      <c r="AK30" s="372"/>
      <c r="AL30" s="372"/>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70"/>
      <c r="T31" s="370"/>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70"/>
      <c r="T32" s="370"/>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73" t="s">
        <v>198</v>
      </c>
      <c r="H33" s="373"/>
      <c r="I33" s="373"/>
      <c r="J33" s="373"/>
      <c r="K33" s="373"/>
      <c r="L33" s="373"/>
      <c r="M33" s="373"/>
      <c r="N33" s="373"/>
      <c r="O33" s="373"/>
      <c r="P33" s="373"/>
      <c r="Q33" s="373"/>
      <c r="R33" s="107"/>
      <c r="S33" s="370"/>
      <c r="T33" s="370"/>
      <c r="U33" s="104"/>
      <c r="V33" s="374" t="s">
        <v>259</v>
      </c>
      <c r="W33" s="374"/>
      <c r="X33" s="374"/>
      <c r="Y33" s="374"/>
      <c r="Z33" s="374"/>
      <c r="AA33" s="374"/>
      <c r="AB33" s="374"/>
      <c r="AC33" s="374"/>
      <c r="AD33" s="374"/>
      <c r="AE33" s="374"/>
      <c r="AF33" s="374"/>
      <c r="AG33" s="374"/>
      <c r="AH33" s="109"/>
      <c r="AI33" s="109"/>
      <c r="AJ33" s="109"/>
      <c r="AK33" s="104"/>
      <c r="AL33" s="104"/>
      <c r="AM33" s="32"/>
      <c r="AN33" s="32"/>
      <c r="AO33" s="32"/>
    </row>
    <row r="34" spans="1:41" ht="15.75" customHeight="1" x14ac:dyDescent="0.2">
      <c r="A34" s="107"/>
      <c r="B34" s="107"/>
      <c r="C34" s="108"/>
      <c r="D34" s="108"/>
      <c r="E34" s="108"/>
      <c r="F34" s="108"/>
      <c r="G34" s="373" t="s">
        <v>199</v>
      </c>
      <c r="H34" s="373"/>
      <c r="I34" s="373"/>
      <c r="J34" s="373"/>
      <c r="K34" s="373"/>
      <c r="L34" s="373"/>
      <c r="M34" s="373"/>
      <c r="N34" s="373"/>
      <c r="O34" s="373"/>
      <c r="P34" s="373"/>
      <c r="Q34" s="373"/>
      <c r="R34" s="107"/>
      <c r="S34" s="370"/>
      <c r="T34" s="370"/>
      <c r="U34" s="104"/>
      <c r="V34" s="374" t="s">
        <v>200</v>
      </c>
      <c r="W34" s="374"/>
      <c r="X34" s="374"/>
      <c r="Y34" s="374"/>
      <c r="Z34" s="374"/>
      <c r="AA34" s="374"/>
      <c r="AB34" s="374"/>
      <c r="AC34" s="374"/>
      <c r="AD34" s="374"/>
      <c r="AE34" s="374"/>
      <c r="AF34" s="374"/>
      <c r="AG34" s="374"/>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70"/>
      <c r="T35" s="370"/>
      <c r="U35" s="104"/>
      <c r="V35" s="374"/>
      <c r="W35" s="374"/>
      <c r="X35" s="374"/>
      <c r="Y35" s="374"/>
      <c r="Z35" s="374"/>
      <c r="AA35" s="374"/>
      <c r="AB35" s="374"/>
      <c r="AC35" s="374"/>
      <c r="AD35" s="374"/>
      <c r="AE35" s="374"/>
      <c r="AF35" s="374"/>
      <c r="AG35" s="374"/>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view="pageBreakPreview" zoomScaleNormal="100" zoomScaleSheetLayoutView="100" zoomScalePageLayoutView="85" workbookViewId="0">
      <selection activeCell="AN8" sqref="AN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395" t="s">
        <v>366</v>
      </c>
      <c r="B2" s="395"/>
      <c r="C2" s="395"/>
      <c r="D2" s="395"/>
      <c r="E2" s="395"/>
      <c r="F2" s="395"/>
      <c r="G2" s="395"/>
      <c r="H2" s="395"/>
      <c r="I2" s="395"/>
      <c r="J2" s="395"/>
      <c r="K2" s="395"/>
    </row>
    <row r="3" spans="1:15" s="1" customFormat="1" ht="21" customHeight="1" x14ac:dyDescent="0.2">
      <c r="A3" s="396" t="s">
        <v>400</v>
      </c>
      <c r="B3" s="396"/>
      <c r="C3" s="396"/>
      <c r="D3" s="396"/>
      <c r="E3" s="396"/>
      <c r="F3" s="396"/>
      <c r="G3" s="396"/>
      <c r="H3" s="396"/>
      <c r="I3" s="396"/>
      <c r="J3" s="396"/>
      <c r="K3" s="396"/>
    </row>
    <row r="4" spans="1:15" s="1" customFormat="1" ht="20.25" customHeight="1" x14ac:dyDescent="0.25">
      <c r="A4" s="397" t="s">
        <v>429</v>
      </c>
      <c r="B4" s="397"/>
      <c r="C4" s="397"/>
      <c r="D4" s="397"/>
      <c r="E4" s="397"/>
      <c r="F4" s="397"/>
      <c r="G4" s="397"/>
      <c r="H4" s="397"/>
      <c r="I4" s="397"/>
      <c r="J4" s="397"/>
      <c r="K4" s="397"/>
    </row>
    <row r="5" spans="1:15" s="1" customFormat="1" ht="20.25" customHeight="1" x14ac:dyDescent="0.2">
      <c r="A5" s="398" t="s">
        <v>430</v>
      </c>
      <c r="B5" s="398"/>
      <c r="C5" s="398"/>
      <c r="D5" s="398"/>
      <c r="E5" s="398"/>
      <c r="F5" s="398"/>
      <c r="G5" s="398"/>
      <c r="H5" s="398"/>
      <c r="I5" s="398"/>
      <c r="J5" s="398"/>
      <c r="K5" s="398"/>
    </row>
    <row r="6" spans="1:15" s="1" customFormat="1" ht="20.25" customHeight="1" x14ac:dyDescent="0.2">
      <c r="A6" s="151"/>
      <c r="B6" s="151"/>
      <c r="C6" s="151"/>
      <c r="D6" s="151"/>
      <c r="E6" s="151"/>
    </row>
    <row r="7" spans="1:15" s="9" customFormat="1" ht="21" customHeight="1" x14ac:dyDescent="0.2">
      <c r="A7" s="36" t="s">
        <v>287</v>
      </c>
      <c r="B7" s="10"/>
      <c r="C7" s="8"/>
      <c r="D7" s="8"/>
      <c r="E7" s="13"/>
      <c r="K7" s="13" t="s">
        <v>288</v>
      </c>
    </row>
    <row r="8" spans="1:15" s="17" customFormat="1" ht="33" customHeight="1" x14ac:dyDescent="0.2">
      <c r="A8" s="426" t="s">
        <v>128</v>
      </c>
      <c r="B8" s="515" t="s">
        <v>119</v>
      </c>
      <c r="C8" s="516"/>
      <c r="D8" s="517"/>
      <c r="E8" s="515" t="s">
        <v>120</v>
      </c>
      <c r="F8" s="516"/>
      <c r="G8" s="517"/>
      <c r="H8" s="518" t="s">
        <v>81</v>
      </c>
      <c r="I8" s="519"/>
      <c r="J8" s="520"/>
      <c r="K8" s="521" t="s">
        <v>127</v>
      </c>
      <c r="L8" s="16"/>
      <c r="M8" s="16"/>
      <c r="N8" s="16"/>
      <c r="O8" s="16"/>
    </row>
    <row r="9" spans="1:15" ht="24.95" customHeight="1" x14ac:dyDescent="0.2">
      <c r="A9" s="427"/>
      <c r="B9" s="19" t="s">
        <v>15</v>
      </c>
      <c r="C9" s="19" t="s">
        <v>17</v>
      </c>
      <c r="D9" s="40" t="s">
        <v>7</v>
      </c>
      <c r="E9" s="19" t="s">
        <v>15</v>
      </c>
      <c r="F9" s="19" t="s">
        <v>17</v>
      </c>
      <c r="G9" s="40" t="s">
        <v>7</v>
      </c>
      <c r="H9" s="173" t="s">
        <v>15</v>
      </c>
      <c r="I9" s="173" t="s">
        <v>17</v>
      </c>
      <c r="J9" s="173" t="s">
        <v>7</v>
      </c>
      <c r="K9" s="522"/>
      <c r="L9" s="8"/>
      <c r="M9" s="8"/>
      <c r="N9" s="8"/>
      <c r="O9" s="8"/>
    </row>
    <row r="10" spans="1:15" ht="24.95" customHeight="1" x14ac:dyDescent="0.2">
      <c r="A10" s="428"/>
      <c r="B10" s="170" t="s">
        <v>16</v>
      </c>
      <c r="C10" s="170" t="s">
        <v>18</v>
      </c>
      <c r="D10" s="171" t="s">
        <v>8</v>
      </c>
      <c r="E10" s="170" t="s">
        <v>16</v>
      </c>
      <c r="F10" s="170" t="s">
        <v>18</v>
      </c>
      <c r="G10" s="171" t="s">
        <v>8</v>
      </c>
      <c r="H10" s="172" t="s">
        <v>16</v>
      </c>
      <c r="I10" s="172" t="s">
        <v>18</v>
      </c>
      <c r="J10" s="172" t="s">
        <v>8</v>
      </c>
      <c r="K10" s="523"/>
      <c r="L10" s="8"/>
      <c r="M10" s="8"/>
      <c r="N10" s="8"/>
      <c r="O10" s="8"/>
    </row>
    <row r="11" spans="1:15" ht="27" customHeight="1" x14ac:dyDescent="0.2">
      <c r="A11" s="182" t="s">
        <v>23</v>
      </c>
      <c r="B11" s="295">
        <v>18924</v>
      </c>
      <c r="C11" s="295">
        <v>26790</v>
      </c>
      <c r="D11" s="296">
        <f>B11+C11</f>
        <v>45714</v>
      </c>
      <c r="E11" s="295">
        <v>36294</v>
      </c>
      <c r="F11" s="295">
        <v>33581</v>
      </c>
      <c r="G11" s="296">
        <f>E11+F11</f>
        <v>69875</v>
      </c>
      <c r="H11" s="297">
        <f>B11+E11</f>
        <v>55218</v>
      </c>
      <c r="I11" s="298">
        <f>C11+F11</f>
        <v>60371</v>
      </c>
      <c r="J11" s="298">
        <f>D11+G11</f>
        <v>115589</v>
      </c>
      <c r="K11" s="185" t="s">
        <v>23</v>
      </c>
      <c r="L11" s="8"/>
      <c r="M11" s="8"/>
      <c r="N11" s="8"/>
      <c r="O11" s="8"/>
    </row>
    <row r="12" spans="1:15" ht="27" customHeight="1" x14ac:dyDescent="0.2">
      <c r="A12" s="183" t="s">
        <v>24</v>
      </c>
      <c r="B12" s="299">
        <v>855</v>
      </c>
      <c r="C12" s="299">
        <v>9947</v>
      </c>
      <c r="D12" s="301">
        <f t="shared" ref="D12:D15" si="0">B12+C12</f>
        <v>10802</v>
      </c>
      <c r="E12" s="299">
        <v>1527</v>
      </c>
      <c r="F12" s="299">
        <v>35233</v>
      </c>
      <c r="G12" s="301">
        <f t="shared" ref="G12:G16" si="1">E12+F12</f>
        <v>36760</v>
      </c>
      <c r="H12" s="302">
        <f t="shared" ref="H12:H15" si="2">B12+E12</f>
        <v>2382</v>
      </c>
      <c r="I12" s="303">
        <f t="shared" ref="I12:I15" si="3">C12+F12</f>
        <v>45180</v>
      </c>
      <c r="J12" s="303">
        <f t="shared" ref="J12:J15" si="4">D12+G12</f>
        <v>47562</v>
      </c>
      <c r="K12" s="186" t="s">
        <v>24</v>
      </c>
      <c r="L12" s="8"/>
      <c r="M12" s="8"/>
      <c r="N12" s="8"/>
      <c r="O12" s="8"/>
    </row>
    <row r="13" spans="1:15" ht="27" customHeight="1" x14ac:dyDescent="0.2">
      <c r="A13" s="183" t="s">
        <v>25</v>
      </c>
      <c r="B13" s="299">
        <v>285</v>
      </c>
      <c r="C13" s="299">
        <v>5472</v>
      </c>
      <c r="D13" s="301">
        <f t="shared" si="0"/>
        <v>5757</v>
      </c>
      <c r="E13" s="299">
        <v>528</v>
      </c>
      <c r="F13" s="299">
        <v>37249</v>
      </c>
      <c r="G13" s="301">
        <f t="shared" si="1"/>
        <v>37777</v>
      </c>
      <c r="H13" s="302">
        <f t="shared" si="2"/>
        <v>813</v>
      </c>
      <c r="I13" s="303">
        <f t="shared" si="3"/>
        <v>42721</v>
      </c>
      <c r="J13" s="303">
        <f t="shared" si="4"/>
        <v>43534</v>
      </c>
      <c r="K13" s="186" t="s">
        <v>25</v>
      </c>
      <c r="L13" s="8"/>
      <c r="M13" s="8"/>
      <c r="N13" s="8"/>
      <c r="O13" s="8"/>
    </row>
    <row r="14" spans="1:15" ht="27" customHeight="1" x14ac:dyDescent="0.2">
      <c r="A14" s="183" t="s">
        <v>26</v>
      </c>
      <c r="B14" s="299">
        <v>1539</v>
      </c>
      <c r="C14" s="299">
        <v>8835</v>
      </c>
      <c r="D14" s="301">
        <f t="shared" si="0"/>
        <v>10374</v>
      </c>
      <c r="E14" s="299">
        <v>271</v>
      </c>
      <c r="F14" s="299">
        <v>21022</v>
      </c>
      <c r="G14" s="301">
        <f t="shared" si="1"/>
        <v>21293</v>
      </c>
      <c r="H14" s="302">
        <f t="shared" si="2"/>
        <v>1810</v>
      </c>
      <c r="I14" s="303">
        <f t="shared" si="3"/>
        <v>29857</v>
      </c>
      <c r="J14" s="303">
        <f t="shared" si="4"/>
        <v>31667</v>
      </c>
      <c r="K14" s="186" t="s">
        <v>26</v>
      </c>
      <c r="L14" s="8"/>
      <c r="M14" s="8"/>
      <c r="N14" s="8"/>
      <c r="O14" s="8"/>
    </row>
    <row r="15" spans="1:15" ht="27" customHeight="1" x14ac:dyDescent="0.2">
      <c r="A15" s="184" t="s">
        <v>156</v>
      </c>
      <c r="B15" s="304">
        <f>4446+5985</f>
        <v>10431</v>
      </c>
      <c r="C15" s="304">
        <f>9633+4959</f>
        <v>14592</v>
      </c>
      <c r="D15" s="305">
        <f t="shared" si="0"/>
        <v>25023</v>
      </c>
      <c r="E15" s="304">
        <f>756+1755</f>
        <v>2511</v>
      </c>
      <c r="F15" s="304">
        <f>7949+2782</f>
        <v>10731</v>
      </c>
      <c r="G15" s="305">
        <f t="shared" si="1"/>
        <v>13242</v>
      </c>
      <c r="H15" s="306">
        <f t="shared" si="2"/>
        <v>12942</v>
      </c>
      <c r="I15" s="307">
        <f t="shared" si="3"/>
        <v>25323</v>
      </c>
      <c r="J15" s="307">
        <f t="shared" si="4"/>
        <v>38265</v>
      </c>
      <c r="K15" s="187" t="s">
        <v>156</v>
      </c>
      <c r="L15" s="8"/>
      <c r="M15" s="8"/>
      <c r="N15" s="8"/>
      <c r="O15" s="8"/>
    </row>
    <row r="16" spans="1:15" ht="27" customHeight="1" x14ac:dyDescent="0.2">
      <c r="A16" s="38" t="s">
        <v>7</v>
      </c>
      <c r="B16" s="255">
        <f>SUM(B11:B15)</f>
        <v>32034</v>
      </c>
      <c r="C16" s="255">
        <f>SUM(C11:C15)</f>
        <v>65636</v>
      </c>
      <c r="D16" s="255">
        <f>B16+C16</f>
        <v>97670</v>
      </c>
      <c r="E16" s="255">
        <f>SUM(E11:E15)</f>
        <v>41131</v>
      </c>
      <c r="F16" s="255">
        <f>SUM(F11:F15)</f>
        <v>137816</v>
      </c>
      <c r="G16" s="255">
        <f t="shared" si="1"/>
        <v>178947</v>
      </c>
      <c r="H16" s="255">
        <f t="shared" ref="H16" si="5">B16+E16</f>
        <v>73165</v>
      </c>
      <c r="I16" s="255">
        <f t="shared" ref="I16" si="6">C16+F16</f>
        <v>203452</v>
      </c>
      <c r="J16" s="255">
        <f t="shared" ref="J16" si="7">D16+G16</f>
        <v>276617</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view="pageBreakPreview" zoomScaleNormal="100" zoomScaleSheetLayoutView="100" zoomScalePageLayoutView="85" workbookViewId="0">
      <selection activeCell="AN8" sqref="AN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16" t="s">
        <v>367</v>
      </c>
      <c r="B2" s="416"/>
      <c r="C2" s="416"/>
      <c r="D2" s="416"/>
      <c r="E2" s="416"/>
      <c r="F2" s="416"/>
      <c r="G2" s="416"/>
      <c r="H2" s="416"/>
      <c r="I2" s="416"/>
      <c r="J2" s="416"/>
      <c r="K2" s="416"/>
      <c r="L2" s="416"/>
      <c r="M2" s="416"/>
      <c r="N2" s="416"/>
      <c r="O2" s="416"/>
    </row>
    <row r="3" spans="1:20" s="1" customFormat="1" ht="21" customHeight="1" x14ac:dyDescent="0.2">
      <c r="A3" s="417" t="s">
        <v>401</v>
      </c>
      <c r="B3" s="417"/>
      <c r="C3" s="417"/>
      <c r="D3" s="417"/>
      <c r="E3" s="417"/>
      <c r="F3" s="417"/>
      <c r="G3" s="417"/>
      <c r="H3" s="417"/>
      <c r="I3" s="417"/>
      <c r="J3" s="417"/>
      <c r="K3" s="417"/>
      <c r="L3" s="417"/>
      <c r="M3" s="417"/>
      <c r="N3" s="417"/>
      <c r="O3" s="417"/>
    </row>
    <row r="4" spans="1:20" s="1" customFormat="1" ht="20.25" customHeight="1" x14ac:dyDescent="0.25">
      <c r="A4" s="418" t="s">
        <v>429</v>
      </c>
      <c r="B4" s="418"/>
      <c r="C4" s="418"/>
      <c r="D4" s="418"/>
      <c r="E4" s="418"/>
      <c r="F4" s="418"/>
      <c r="G4" s="418"/>
      <c r="H4" s="418"/>
      <c r="I4" s="418"/>
      <c r="J4" s="418"/>
      <c r="K4" s="418"/>
      <c r="L4" s="418"/>
      <c r="M4" s="418"/>
      <c r="N4" s="418"/>
      <c r="O4" s="418"/>
    </row>
    <row r="5" spans="1:20" s="1" customFormat="1" ht="20.25" customHeight="1" x14ac:dyDescent="0.2">
      <c r="A5" s="419" t="s">
        <v>430</v>
      </c>
      <c r="B5" s="419"/>
      <c r="C5" s="419"/>
      <c r="D5" s="419"/>
      <c r="E5" s="419"/>
      <c r="F5" s="419"/>
      <c r="G5" s="419"/>
      <c r="H5" s="419"/>
      <c r="I5" s="419"/>
      <c r="J5" s="419"/>
      <c r="K5" s="419"/>
      <c r="L5" s="419"/>
      <c r="M5" s="419"/>
      <c r="N5" s="419"/>
      <c r="O5" s="419"/>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90</v>
      </c>
      <c r="T15" s="101" t="s">
        <v>89</v>
      </c>
    </row>
    <row r="16" spans="1:20" x14ac:dyDescent="0.2">
      <c r="R16" s="51" t="s">
        <v>23</v>
      </c>
      <c r="S16" s="199">
        <f>'14'!D11</f>
        <v>45714</v>
      </c>
      <c r="T16" s="200">
        <f>'14'!G11</f>
        <v>69875</v>
      </c>
    </row>
    <row r="17" spans="16:20" x14ac:dyDescent="0.2">
      <c r="R17" s="51" t="s">
        <v>24</v>
      </c>
      <c r="S17" s="199">
        <f>'14'!D12</f>
        <v>10802</v>
      </c>
      <c r="T17" s="200">
        <f>'14'!G12</f>
        <v>36760</v>
      </c>
    </row>
    <row r="18" spans="16:20" ht="15" x14ac:dyDescent="0.25">
      <c r="P18" s="67"/>
      <c r="R18" s="51" t="s">
        <v>25</v>
      </c>
      <c r="S18" s="199">
        <f>'14'!D13</f>
        <v>5757</v>
      </c>
      <c r="T18" s="200">
        <f>'14'!G13</f>
        <v>37777</v>
      </c>
    </row>
    <row r="19" spans="16:20" ht="15" x14ac:dyDescent="0.2">
      <c r="P19" s="99"/>
      <c r="R19" s="51" t="s">
        <v>26</v>
      </c>
      <c r="S19" s="199">
        <f>'14'!D14</f>
        <v>10374</v>
      </c>
      <c r="T19" s="200">
        <f>'14'!G14</f>
        <v>21293</v>
      </c>
    </row>
    <row r="20" spans="16:20" ht="13.5" thickBot="1" x14ac:dyDescent="0.25">
      <c r="P20" s="68"/>
      <c r="R20" s="52" t="s">
        <v>155</v>
      </c>
      <c r="S20" s="224">
        <f>'14'!D15</f>
        <v>25023</v>
      </c>
      <c r="T20" s="225">
        <f>'14'!G15</f>
        <v>13242</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tabSelected="1" view="pageBreakPreview" zoomScaleNormal="100" zoomScaleSheetLayoutView="100" zoomScalePageLayoutView="85" workbookViewId="0">
      <selection activeCell="A5" sqref="A5:O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16" t="s">
        <v>462</v>
      </c>
      <c r="B2" s="416"/>
      <c r="C2" s="416"/>
      <c r="D2" s="416"/>
      <c r="E2" s="416"/>
      <c r="F2" s="416"/>
      <c r="G2" s="416"/>
      <c r="H2" s="416"/>
      <c r="I2" s="416"/>
      <c r="J2" s="416"/>
      <c r="K2" s="416"/>
      <c r="L2" s="416"/>
      <c r="M2" s="416"/>
      <c r="N2" s="416"/>
      <c r="O2" s="416"/>
    </row>
    <row r="3" spans="1:20" s="1" customFormat="1" ht="21" customHeight="1" x14ac:dyDescent="0.2">
      <c r="A3" s="417" t="s">
        <v>402</v>
      </c>
      <c r="B3" s="417"/>
      <c r="C3" s="417"/>
      <c r="D3" s="417"/>
      <c r="E3" s="417"/>
      <c r="F3" s="417"/>
      <c r="G3" s="417"/>
      <c r="H3" s="417"/>
      <c r="I3" s="417"/>
      <c r="J3" s="417"/>
      <c r="K3" s="417"/>
      <c r="L3" s="417"/>
      <c r="M3" s="417"/>
      <c r="N3" s="417"/>
      <c r="O3" s="417"/>
    </row>
    <row r="4" spans="1:20" s="1" customFormat="1" ht="20.25" customHeight="1" x14ac:dyDescent="0.25">
      <c r="A4" s="418" t="s">
        <v>429</v>
      </c>
      <c r="B4" s="418"/>
      <c r="C4" s="418"/>
      <c r="D4" s="418"/>
      <c r="E4" s="418"/>
      <c r="F4" s="418"/>
      <c r="G4" s="418"/>
      <c r="H4" s="418"/>
      <c r="I4" s="418"/>
      <c r="J4" s="418"/>
      <c r="K4" s="418"/>
      <c r="L4" s="418"/>
      <c r="M4" s="418"/>
      <c r="N4" s="418"/>
      <c r="O4" s="418"/>
    </row>
    <row r="5" spans="1:20" s="1" customFormat="1" ht="20.25" customHeight="1" x14ac:dyDescent="0.2">
      <c r="A5" s="419" t="s">
        <v>430</v>
      </c>
      <c r="B5" s="419"/>
      <c r="C5" s="419"/>
      <c r="D5" s="419"/>
      <c r="E5" s="419"/>
      <c r="F5" s="419"/>
      <c r="G5" s="419"/>
      <c r="H5" s="419"/>
      <c r="I5" s="419"/>
      <c r="J5" s="419"/>
      <c r="K5" s="419"/>
      <c r="L5" s="419"/>
      <c r="M5" s="419"/>
      <c r="N5" s="419"/>
      <c r="O5" s="419"/>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95</v>
      </c>
      <c r="T14" s="101" t="s">
        <v>331</v>
      </c>
    </row>
    <row r="15" spans="1:20" x14ac:dyDescent="0.2">
      <c r="R15" s="51" t="s">
        <v>23</v>
      </c>
      <c r="S15" s="201">
        <f>'14'!B11</f>
        <v>18924</v>
      </c>
      <c r="T15" s="202">
        <f>'14'!C11</f>
        <v>26790</v>
      </c>
    </row>
    <row r="16" spans="1:20" x14ac:dyDescent="0.2">
      <c r="R16" s="51" t="s">
        <v>24</v>
      </c>
      <c r="S16" s="201">
        <f>'14'!B12</f>
        <v>855</v>
      </c>
      <c r="T16" s="202">
        <f>'14'!C12</f>
        <v>9947</v>
      </c>
    </row>
    <row r="17" spans="16:20" x14ac:dyDescent="0.2">
      <c r="R17" s="51" t="s">
        <v>25</v>
      </c>
      <c r="S17" s="201">
        <f>'14'!B13</f>
        <v>285</v>
      </c>
      <c r="T17" s="202">
        <f>'14'!C13</f>
        <v>5472</v>
      </c>
    </row>
    <row r="18" spans="16:20" ht="15" x14ac:dyDescent="0.25">
      <c r="P18" s="67"/>
      <c r="R18" s="51" t="s">
        <v>26</v>
      </c>
      <c r="S18" s="201">
        <f>'14'!B14</f>
        <v>1539</v>
      </c>
      <c r="T18" s="202">
        <f>'14'!C14</f>
        <v>8835</v>
      </c>
    </row>
    <row r="19" spans="16:20" ht="15.75" thickBot="1" x14ac:dyDescent="0.25">
      <c r="P19" s="148"/>
      <c r="R19" s="52" t="s">
        <v>155</v>
      </c>
      <c r="S19" s="226">
        <f>'14'!B15</f>
        <v>10431</v>
      </c>
      <c r="T19" s="227">
        <f>'14'!C15</f>
        <v>14592</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view="pageBreakPreview" topLeftCell="A4" zoomScaleNormal="100" zoomScaleSheetLayoutView="100" zoomScalePageLayoutView="85" workbookViewId="0">
      <selection activeCell="AN8" sqref="AN8"/>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395" t="s">
        <v>368</v>
      </c>
      <c r="B2" s="395"/>
      <c r="C2" s="395"/>
      <c r="D2" s="395"/>
      <c r="E2" s="395"/>
      <c r="F2" s="395"/>
      <c r="G2" s="395"/>
      <c r="H2" s="395"/>
      <c r="I2" s="395"/>
      <c r="J2" s="395"/>
      <c r="K2" s="395"/>
      <c r="L2" s="395"/>
      <c r="M2" s="395"/>
      <c r="N2" s="168"/>
    </row>
    <row r="3" spans="1:14" s="1" customFormat="1" ht="21" customHeight="1" x14ac:dyDescent="0.2">
      <c r="A3" s="396" t="s">
        <v>403</v>
      </c>
      <c r="B3" s="396"/>
      <c r="C3" s="396"/>
      <c r="D3" s="396"/>
      <c r="E3" s="396"/>
      <c r="F3" s="396"/>
      <c r="G3" s="396"/>
      <c r="H3" s="396"/>
      <c r="I3" s="396"/>
      <c r="J3" s="396"/>
      <c r="K3" s="396"/>
      <c r="L3" s="396"/>
      <c r="M3" s="396"/>
      <c r="N3" s="169"/>
    </row>
    <row r="4" spans="1:14" s="1" customFormat="1" ht="20.25" customHeight="1" x14ac:dyDescent="0.25">
      <c r="A4" s="397" t="s">
        <v>429</v>
      </c>
      <c r="B4" s="397"/>
      <c r="C4" s="397"/>
      <c r="D4" s="397"/>
      <c r="E4" s="397"/>
      <c r="F4" s="397"/>
      <c r="G4" s="397"/>
      <c r="H4" s="397"/>
      <c r="I4" s="397"/>
      <c r="J4" s="397"/>
      <c r="K4" s="397"/>
      <c r="L4" s="397"/>
      <c r="M4" s="397"/>
      <c r="N4" s="141"/>
    </row>
    <row r="5" spans="1:14" s="1" customFormat="1" ht="20.25" customHeight="1" x14ac:dyDescent="0.2">
      <c r="A5" s="398" t="s">
        <v>430</v>
      </c>
      <c r="B5" s="398"/>
      <c r="C5" s="398"/>
      <c r="D5" s="398"/>
      <c r="E5" s="398"/>
      <c r="F5" s="398"/>
      <c r="G5" s="398"/>
      <c r="H5" s="398"/>
      <c r="I5" s="398"/>
      <c r="J5" s="398"/>
      <c r="K5" s="398"/>
      <c r="L5" s="398"/>
      <c r="M5" s="398"/>
      <c r="N5" s="142"/>
    </row>
    <row r="6" spans="1:14" s="1" customFormat="1" ht="20.25" customHeight="1" x14ac:dyDescent="0.2">
      <c r="A6" s="151"/>
      <c r="B6" s="151"/>
      <c r="C6" s="151"/>
      <c r="D6" s="151"/>
      <c r="E6" s="151"/>
    </row>
    <row r="7" spans="1:14" s="9" customFormat="1" ht="21" customHeight="1" x14ac:dyDescent="0.2">
      <c r="A7" s="36" t="s">
        <v>289</v>
      </c>
      <c r="B7" s="10"/>
      <c r="C7" s="8"/>
      <c r="D7" s="8"/>
      <c r="E7" s="13"/>
      <c r="K7" s="13"/>
      <c r="M7" s="13" t="s">
        <v>290</v>
      </c>
      <c r="N7" s="13"/>
    </row>
    <row r="8" spans="1:14" ht="33.950000000000003" customHeight="1" x14ac:dyDescent="0.2">
      <c r="A8" s="526" t="s">
        <v>69</v>
      </c>
      <c r="B8" s="508"/>
      <c r="C8" s="409" t="s">
        <v>152</v>
      </c>
      <c r="D8" s="449"/>
      <c r="E8" s="449"/>
      <c r="F8" s="409" t="s">
        <v>151</v>
      </c>
      <c r="G8" s="449"/>
      <c r="H8" s="449"/>
      <c r="I8" s="413" t="s">
        <v>81</v>
      </c>
      <c r="J8" s="450"/>
      <c r="K8" s="450"/>
      <c r="L8" s="409" t="s">
        <v>108</v>
      </c>
      <c r="M8" s="528" t="s">
        <v>108</v>
      </c>
      <c r="N8" s="68"/>
    </row>
    <row r="9" spans="1:14" ht="41.25" customHeight="1" x14ac:dyDescent="0.2">
      <c r="A9" s="527"/>
      <c r="B9" s="510"/>
      <c r="C9" s="158" t="s">
        <v>83</v>
      </c>
      <c r="D9" s="158" t="s">
        <v>329</v>
      </c>
      <c r="E9" s="31" t="s">
        <v>81</v>
      </c>
      <c r="F9" s="158" t="s">
        <v>83</v>
      </c>
      <c r="G9" s="158" t="s">
        <v>329</v>
      </c>
      <c r="H9" s="31" t="s">
        <v>81</v>
      </c>
      <c r="I9" s="30" t="s">
        <v>83</v>
      </c>
      <c r="J9" s="30" t="s">
        <v>329</v>
      </c>
      <c r="K9" s="30" t="s">
        <v>81</v>
      </c>
      <c r="L9" s="529"/>
      <c r="M9" s="530"/>
      <c r="N9" s="69"/>
    </row>
    <row r="10" spans="1:14" ht="27" customHeight="1" x14ac:dyDescent="0.2">
      <c r="A10" s="524" t="s">
        <v>64</v>
      </c>
      <c r="B10" s="525"/>
      <c r="C10" s="299">
        <v>627</v>
      </c>
      <c r="D10" s="299">
        <v>2394</v>
      </c>
      <c r="E10" s="300">
        <f>C10+D10</f>
        <v>3021</v>
      </c>
      <c r="F10" s="299">
        <v>57</v>
      </c>
      <c r="G10" s="299">
        <v>1113</v>
      </c>
      <c r="H10" s="300">
        <f>F10+G10</f>
        <v>1170</v>
      </c>
      <c r="I10" s="302">
        <f>C10+F10</f>
        <v>684</v>
      </c>
      <c r="J10" s="303">
        <f>D10+G10</f>
        <v>3507</v>
      </c>
      <c r="K10" s="303">
        <f>E10+H10</f>
        <v>4191</v>
      </c>
      <c r="L10" s="531" t="s">
        <v>109</v>
      </c>
      <c r="M10" s="532" t="s">
        <v>109</v>
      </c>
      <c r="N10" s="5"/>
    </row>
    <row r="11" spans="1:14" ht="27" customHeight="1" x14ac:dyDescent="0.2">
      <c r="A11" s="524" t="s">
        <v>65</v>
      </c>
      <c r="B11" s="525"/>
      <c r="C11" s="299">
        <v>3933</v>
      </c>
      <c r="D11" s="299">
        <v>5757</v>
      </c>
      <c r="E11" s="300">
        <f t="shared" ref="E11:E16" si="0">C11+D11</f>
        <v>9690</v>
      </c>
      <c r="F11" s="299">
        <v>485</v>
      </c>
      <c r="G11" s="299">
        <v>8348</v>
      </c>
      <c r="H11" s="300">
        <f t="shared" ref="H11:H16" si="1">F11+G11</f>
        <v>8833</v>
      </c>
      <c r="I11" s="302">
        <f t="shared" ref="I11:I17" si="2">C11+F11</f>
        <v>4418</v>
      </c>
      <c r="J11" s="303">
        <f t="shared" ref="J11:J17" si="3">D11+G11</f>
        <v>14105</v>
      </c>
      <c r="K11" s="303">
        <f t="shared" ref="K11:K17" si="4">E11+H11</f>
        <v>18523</v>
      </c>
      <c r="L11" s="531" t="s">
        <v>110</v>
      </c>
      <c r="M11" s="532" t="s">
        <v>110</v>
      </c>
    </row>
    <row r="12" spans="1:14" ht="27" customHeight="1" x14ac:dyDescent="0.2">
      <c r="A12" s="524" t="s">
        <v>66</v>
      </c>
      <c r="B12" s="525"/>
      <c r="C12" s="299">
        <v>3591</v>
      </c>
      <c r="D12" s="299">
        <v>6498</v>
      </c>
      <c r="E12" s="300">
        <f t="shared" si="0"/>
        <v>10089</v>
      </c>
      <c r="F12" s="299">
        <v>4153</v>
      </c>
      <c r="G12" s="299">
        <v>14057</v>
      </c>
      <c r="H12" s="300">
        <f t="shared" si="1"/>
        <v>18210</v>
      </c>
      <c r="I12" s="302">
        <f t="shared" si="2"/>
        <v>7744</v>
      </c>
      <c r="J12" s="303">
        <f t="shared" si="3"/>
        <v>20555</v>
      </c>
      <c r="K12" s="303">
        <f t="shared" si="4"/>
        <v>28299</v>
      </c>
      <c r="L12" s="531" t="s">
        <v>111</v>
      </c>
      <c r="M12" s="532" t="s">
        <v>111</v>
      </c>
    </row>
    <row r="13" spans="1:14" ht="27" customHeight="1" x14ac:dyDescent="0.2">
      <c r="A13" s="524" t="s">
        <v>335</v>
      </c>
      <c r="B13" s="525"/>
      <c r="C13" s="299">
        <v>8379</v>
      </c>
      <c r="D13" s="299">
        <v>15732</v>
      </c>
      <c r="E13" s="300">
        <f t="shared" si="0"/>
        <v>24111</v>
      </c>
      <c r="F13" s="299">
        <v>14886</v>
      </c>
      <c r="G13" s="299">
        <v>22762</v>
      </c>
      <c r="H13" s="300">
        <f t="shared" si="1"/>
        <v>37648</v>
      </c>
      <c r="I13" s="302">
        <f t="shared" si="2"/>
        <v>23265</v>
      </c>
      <c r="J13" s="303">
        <f t="shared" si="3"/>
        <v>38494</v>
      </c>
      <c r="K13" s="303">
        <f t="shared" si="4"/>
        <v>61759</v>
      </c>
      <c r="L13" s="531" t="s">
        <v>112</v>
      </c>
      <c r="M13" s="532" t="s">
        <v>112</v>
      </c>
    </row>
    <row r="14" spans="1:14" ht="27" customHeight="1" x14ac:dyDescent="0.2">
      <c r="A14" s="524" t="s">
        <v>67</v>
      </c>
      <c r="B14" s="525"/>
      <c r="C14" s="299">
        <v>10431</v>
      </c>
      <c r="D14" s="299">
        <v>16872</v>
      </c>
      <c r="E14" s="300">
        <f t="shared" si="0"/>
        <v>27303</v>
      </c>
      <c r="F14" s="299">
        <v>17340</v>
      </c>
      <c r="G14" s="299">
        <v>44595</v>
      </c>
      <c r="H14" s="300">
        <f t="shared" si="1"/>
        <v>61935</v>
      </c>
      <c r="I14" s="302">
        <f t="shared" si="2"/>
        <v>27771</v>
      </c>
      <c r="J14" s="303">
        <f t="shared" si="3"/>
        <v>61467</v>
      </c>
      <c r="K14" s="303">
        <f t="shared" si="4"/>
        <v>89238</v>
      </c>
      <c r="L14" s="531" t="s">
        <v>113</v>
      </c>
      <c r="M14" s="532" t="s">
        <v>113</v>
      </c>
    </row>
    <row r="15" spans="1:14" ht="27" customHeight="1" x14ac:dyDescent="0.2">
      <c r="A15" s="534" t="s">
        <v>68</v>
      </c>
      <c r="B15" s="535"/>
      <c r="C15" s="299">
        <v>1083</v>
      </c>
      <c r="D15" s="299">
        <v>3135</v>
      </c>
      <c r="E15" s="300">
        <f t="shared" si="0"/>
        <v>4218</v>
      </c>
      <c r="F15" s="299">
        <v>314</v>
      </c>
      <c r="G15" s="299">
        <v>7336</v>
      </c>
      <c r="H15" s="300">
        <f t="shared" si="1"/>
        <v>7650</v>
      </c>
      <c r="I15" s="302">
        <f t="shared" si="2"/>
        <v>1397</v>
      </c>
      <c r="J15" s="303">
        <f t="shared" si="3"/>
        <v>10471</v>
      </c>
      <c r="K15" s="303">
        <f t="shared" si="4"/>
        <v>11868</v>
      </c>
      <c r="L15" s="536" t="s">
        <v>114</v>
      </c>
      <c r="M15" s="537" t="s">
        <v>114</v>
      </c>
    </row>
    <row r="16" spans="1:14" ht="27" customHeight="1" x14ac:dyDescent="0.2">
      <c r="A16" s="534" t="s">
        <v>164</v>
      </c>
      <c r="B16" s="535"/>
      <c r="C16" s="299">
        <v>3990</v>
      </c>
      <c r="D16" s="299">
        <v>15248</v>
      </c>
      <c r="E16" s="300">
        <f t="shared" si="0"/>
        <v>19238</v>
      </c>
      <c r="F16" s="299">
        <v>3896</v>
      </c>
      <c r="G16" s="299">
        <v>39605</v>
      </c>
      <c r="H16" s="300">
        <f t="shared" si="1"/>
        <v>43501</v>
      </c>
      <c r="I16" s="302">
        <f t="shared" si="2"/>
        <v>7886</v>
      </c>
      <c r="J16" s="303">
        <f t="shared" si="3"/>
        <v>54853</v>
      </c>
      <c r="K16" s="303">
        <f t="shared" si="4"/>
        <v>62739</v>
      </c>
      <c r="L16" s="536" t="s">
        <v>115</v>
      </c>
      <c r="M16" s="537" t="s">
        <v>115</v>
      </c>
    </row>
    <row r="17" spans="1:13" ht="27" customHeight="1" x14ac:dyDescent="0.2">
      <c r="A17" s="533" t="s">
        <v>7</v>
      </c>
      <c r="B17" s="467"/>
      <c r="C17" s="255">
        <f>SUM(C10:C16)</f>
        <v>32034</v>
      </c>
      <c r="D17" s="255">
        <f t="shared" ref="D17:H17" si="5">SUM(D10:D16)</f>
        <v>65636</v>
      </c>
      <c r="E17" s="255">
        <f t="shared" si="5"/>
        <v>97670</v>
      </c>
      <c r="F17" s="255">
        <f t="shared" si="5"/>
        <v>41131</v>
      </c>
      <c r="G17" s="255">
        <f t="shared" si="5"/>
        <v>137816</v>
      </c>
      <c r="H17" s="255">
        <f t="shared" si="5"/>
        <v>178947</v>
      </c>
      <c r="I17" s="255">
        <f t="shared" si="2"/>
        <v>73165</v>
      </c>
      <c r="J17" s="255">
        <f t="shared" si="3"/>
        <v>203452</v>
      </c>
      <c r="K17" s="318">
        <f t="shared" si="4"/>
        <v>276617</v>
      </c>
      <c r="L17" s="467" t="s">
        <v>8</v>
      </c>
      <c r="M17" s="469"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topLeftCell="I4" zoomScaleNormal="100" zoomScaleSheetLayoutView="100" zoomScalePageLayoutView="85" workbookViewId="0">
      <selection activeCell="AN8" sqref="AN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16" t="s">
        <v>369</v>
      </c>
      <c r="B2" s="416"/>
      <c r="C2" s="416"/>
      <c r="D2" s="416"/>
      <c r="E2" s="416"/>
      <c r="F2" s="416"/>
      <c r="G2" s="416"/>
      <c r="H2" s="416"/>
      <c r="I2" s="416"/>
      <c r="J2" s="416"/>
      <c r="K2" s="416"/>
      <c r="L2" s="416"/>
      <c r="M2" s="416"/>
      <c r="N2" s="416"/>
      <c r="O2" s="416"/>
    </row>
    <row r="3" spans="1:21" s="1" customFormat="1" ht="21" customHeight="1" x14ac:dyDescent="0.2">
      <c r="A3" s="417" t="s">
        <v>404</v>
      </c>
      <c r="B3" s="417"/>
      <c r="C3" s="417"/>
      <c r="D3" s="417"/>
      <c r="E3" s="417"/>
      <c r="F3" s="417"/>
      <c r="G3" s="417"/>
      <c r="H3" s="417"/>
      <c r="I3" s="417"/>
      <c r="J3" s="417"/>
      <c r="K3" s="417"/>
      <c r="L3" s="417"/>
      <c r="M3" s="417"/>
      <c r="N3" s="417"/>
      <c r="O3" s="417"/>
    </row>
    <row r="4" spans="1:21" s="1" customFormat="1" ht="20.25" customHeight="1" x14ac:dyDescent="0.25">
      <c r="A4" s="418" t="s">
        <v>429</v>
      </c>
      <c r="B4" s="418"/>
      <c r="C4" s="418"/>
      <c r="D4" s="418"/>
      <c r="E4" s="418"/>
      <c r="F4" s="418"/>
      <c r="G4" s="418"/>
      <c r="H4" s="418"/>
      <c r="I4" s="418"/>
      <c r="J4" s="418"/>
      <c r="K4" s="418"/>
      <c r="L4" s="418"/>
      <c r="M4" s="418"/>
      <c r="N4" s="418"/>
      <c r="O4" s="418"/>
    </row>
    <row r="5" spans="1:21" s="1" customFormat="1" ht="20.25" customHeight="1" x14ac:dyDescent="0.2">
      <c r="A5" s="419" t="s">
        <v>430</v>
      </c>
      <c r="B5" s="419"/>
      <c r="C5" s="419"/>
      <c r="D5" s="419"/>
      <c r="E5" s="419"/>
      <c r="F5" s="419"/>
      <c r="G5" s="419"/>
      <c r="H5" s="419"/>
      <c r="I5" s="419"/>
      <c r="J5" s="419"/>
      <c r="K5" s="419"/>
      <c r="L5" s="419"/>
      <c r="M5" s="419"/>
      <c r="N5" s="419"/>
      <c r="O5" s="419"/>
    </row>
    <row r="6" spans="1:21" s="1" customFormat="1" ht="20.25" customHeight="1" thickBot="1" x14ac:dyDescent="0.25">
      <c r="A6" s="151"/>
      <c r="B6" s="151" t="s">
        <v>57</v>
      </c>
      <c r="C6" s="151"/>
      <c r="D6" s="151"/>
      <c r="E6" s="151"/>
      <c r="M6" s="1" t="s">
        <v>57</v>
      </c>
    </row>
    <row r="7" spans="1:21" ht="21.75" customHeight="1" x14ac:dyDescent="0.2">
      <c r="S7" s="59"/>
      <c r="T7" s="100" t="s">
        <v>90</v>
      </c>
      <c r="U7" s="101" t="s">
        <v>89</v>
      </c>
    </row>
    <row r="8" spans="1:21" ht="25.5" x14ac:dyDescent="0.2">
      <c r="S8" s="62" t="s">
        <v>168</v>
      </c>
      <c r="T8" s="201">
        <f>'15'!E10</f>
        <v>3021</v>
      </c>
      <c r="U8" s="202">
        <f>'15'!H10</f>
        <v>1170</v>
      </c>
    </row>
    <row r="9" spans="1:21" ht="25.5" x14ac:dyDescent="0.2">
      <c r="S9" s="62" t="s">
        <v>169</v>
      </c>
      <c r="T9" s="201">
        <f>'15'!E11</f>
        <v>9690</v>
      </c>
      <c r="U9" s="202">
        <f>'15'!H11</f>
        <v>8833</v>
      </c>
    </row>
    <row r="10" spans="1:21" ht="25.5" x14ac:dyDescent="0.2">
      <c r="S10" s="62" t="s">
        <v>170</v>
      </c>
      <c r="T10" s="201">
        <f>'15'!E12</f>
        <v>10089</v>
      </c>
      <c r="U10" s="202">
        <f>'15'!H12</f>
        <v>18210</v>
      </c>
    </row>
    <row r="11" spans="1:21" ht="25.5" x14ac:dyDescent="0.2">
      <c r="S11" s="62" t="s">
        <v>171</v>
      </c>
      <c r="T11" s="201">
        <f>'15'!E13</f>
        <v>24111</v>
      </c>
      <c r="U11" s="202">
        <f>'15'!H13</f>
        <v>37648</v>
      </c>
    </row>
    <row r="12" spans="1:21" ht="25.5" x14ac:dyDescent="0.2">
      <c r="S12" s="62" t="s">
        <v>172</v>
      </c>
      <c r="T12" s="201">
        <f>'15'!E14</f>
        <v>27303</v>
      </c>
      <c r="U12" s="202">
        <f>'15'!H14</f>
        <v>61935</v>
      </c>
    </row>
    <row r="13" spans="1:21" ht="25.5" x14ac:dyDescent="0.2">
      <c r="S13" s="62" t="s">
        <v>173</v>
      </c>
      <c r="T13" s="201">
        <f>'15'!E15</f>
        <v>4218</v>
      </c>
      <c r="U13" s="202">
        <f>'15'!H15</f>
        <v>7650</v>
      </c>
    </row>
    <row r="14" spans="1:21" ht="26.25" thickBot="1" x14ac:dyDescent="0.25">
      <c r="S14" s="81" t="s">
        <v>174</v>
      </c>
      <c r="T14" s="226">
        <f>'15'!E16</f>
        <v>19238</v>
      </c>
      <c r="U14" s="227">
        <f>'15'!H16</f>
        <v>43501</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view="pageBreakPreview" topLeftCell="I1" zoomScaleNormal="100" zoomScaleSheetLayoutView="100" zoomScalePageLayoutView="85" workbookViewId="0">
      <selection activeCell="AN8" sqref="AN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16" t="s">
        <v>370</v>
      </c>
      <c r="B2" s="416"/>
      <c r="C2" s="416"/>
      <c r="D2" s="416"/>
      <c r="E2" s="416"/>
      <c r="F2" s="416"/>
      <c r="G2" s="416"/>
      <c r="H2" s="416"/>
      <c r="I2" s="416"/>
      <c r="J2" s="416"/>
      <c r="K2" s="416"/>
      <c r="L2" s="416"/>
      <c r="M2" s="416"/>
      <c r="N2" s="416"/>
      <c r="O2" s="416"/>
    </row>
    <row r="3" spans="1:21" s="1" customFormat="1" ht="21" customHeight="1" x14ac:dyDescent="0.2">
      <c r="A3" s="417" t="s">
        <v>405</v>
      </c>
      <c r="B3" s="417"/>
      <c r="C3" s="417"/>
      <c r="D3" s="417"/>
      <c r="E3" s="417"/>
      <c r="F3" s="417"/>
      <c r="G3" s="417"/>
      <c r="H3" s="417"/>
      <c r="I3" s="417"/>
      <c r="J3" s="417"/>
      <c r="K3" s="417"/>
      <c r="L3" s="417"/>
      <c r="M3" s="417"/>
      <c r="N3" s="417"/>
      <c r="O3" s="417"/>
    </row>
    <row r="4" spans="1:21" s="1" customFormat="1" ht="20.25" customHeight="1" x14ac:dyDescent="0.25">
      <c r="A4" s="418" t="s">
        <v>429</v>
      </c>
      <c r="B4" s="418"/>
      <c r="C4" s="418"/>
      <c r="D4" s="418"/>
      <c r="E4" s="418"/>
      <c r="F4" s="418"/>
      <c r="G4" s="418"/>
      <c r="H4" s="418"/>
      <c r="I4" s="418"/>
      <c r="J4" s="418"/>
      <c r="K4" s="418"/>
      <c r="L4" s="418"/>
      <c r="M4" s="418"/>
      <c r="N4" s="418"/>
      <c r="O4" s="418"/>
    </row>
    <row r="5" spans="1:21" s="1" customFormat="1" ht="20.25" customHeight="1" x14ac:dyDescent="0.2">
      <c r="A5" s="419" t="s">
        <v>430</v>
      </c>
      <c r="B5" s="419"/>
      <c r="C5" s="419"/>
      <c r="D5" s="419"/>
      <c r="E5" s="419"/>
      <c r="F5" s="419"/>
      <c r="G5" s="419"/>
      <c r="H5" s="419"/>
      <c r="I5" s="419"/>
      <c r="J5" s="419"/>
      <c r="K5" s="419"/>
      <c r="L5" s="419"/>
      <c r="M5" s="419"/>
      <c r="N5" s="419"/>
      <c r="O5" s="419"/>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95</v>
      </c>
      <c r="U12" s="101" t="s">
        <v>331</v>
      </c>
    </row>
    <row r="13" spans="1:21" ht="25.5" x14ac:dyDescent="0.2">
      <c r="S13" s="62" t="s">
        <v>168</v>
      </c>
      <c r="T13" s="201">
        <f>'15'!C10</f>
        <v>627</v>
      </c>
      <c r="U13" s="202">
        <f>'15'!D10</f>
        <v>2394</v>
      </c>
    </row>
    <row r="14" spans="1:21" ht="25.5" x14ac:dyDescent="0.2">
      <c r="S14" s="62" t="s">
        <v>169</v>
      </c>
      <c r="T14" s="201">
        <f>'15'!C11</f>
        <v>3933</v>
      </c>
      <c r="U14" s="202">
        <f>'15'!D11</f>
        <v>5757</v>
      </c>
    </row>
    <row r="15" spans="1:21" ht="25.5" x14ac:dyDescent="0.2">
      <c r="S15" s="62" t="s">
        <v>170</v>
      </c>
      <c r="T15" s="201">
        <f>'15'!C12</f>
        <v>3591</v>
      </c>
      <c r="U15" s="202">
        <f>'15'!D12</f>
        <v>6498</v>
      </c>
    </row>
    <row r="16" spans="1:21" ht="25.5" x14ac:dyDescent="0.2">
      <c r="S16" s="62" t="s">
        <v>171</v>
      </c>
      <c r="T16" s="201">
        <f>'15'!C13</f>
        <v>8379</v>
      </c>
      <c r="U16" s="202">
        <f>'15'!D13</f>
        <v>15732</v>
      </c>
    </row>
    <row r="17" spans="15:21" ht="25.5" x14ac:dyDescent="0.2">
      <c r="S17" s="62" t="s">
        <v>172</v>
      </c>
      <c r="T17" s="201">
        <f>'15'!C14</f>
        <v>10431</v>
      </c>
      <c r="U17" s="202">
        <f>'15'!D14</f>
        <v>16872</v>
      </c>
    </row>
    <row r="18" spans="15:21" ht="25.5" x14ac:dyDescent="0.2">
      <c r="S18" s="62" t="s">
        <v>173</v>
      </c>
      <c r="T18" s="201">
        <f>'15'!C15</f>
        <v>1083</v>
      </c>
      <c r="U18" s="202">
        <f>'15'!D15</f>
        <v>3135</v>
      </c>
    </row>
    <row r="19" spans="15:21" ht="26.25" thickBot="1" x14ac:dyDescent="0.25">
      <c r="S19" s="81" t="s">
        <v>174</v>
      </c>
      <c r="T19" s="201">
        <f>'15'!C16</f>
        <v>3990</v>
      </c>
      <c r="U19" s="202">
        <f>'15'!D16</f>
        <v>15248</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zoomScaleNormal="100" zoomScaleSheetLayoutView="100" workbookViewId="0">
      <selection activeCell="AN8" sqref="AN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66" t="s">
        <v>201</v>
      </c>
      <c r="C5" s="366"/>
      <c r="D5" s="366"/>
      <c r="E5" s="366"/>
      <c r="F5" s="366"/>
      <c r="G5" s="366"/>
      <c r="H5" s="366"/>
      <c r="I5" s="366"/>
      <c r="J5" s="366"/>
      <c r="K5" s="366"/>
      <c r="L5" s="366"/>
      <c r="M5" s="366"/>
      <c r="N5" s="366"/>
      <c r="O5" s="366"/>
      <c r="P5" s="366"/>
      <c r="Q5" s="366"/>
      <c r="R5" s="366"/>
      <c r="S5" s="111"/>
      <c r="T5" s="111"/>
      <c r="U5" s="367" t="s">
        <v>176</v>
      </c>
      <c r="V5" s="367"/>
      <c r="W5" s="367"/>
      <c r="X5" s="367"/>
      <c r="Y5" s="367"/>
      <c r="Z5" s="367"/>
      <c r="AA5" s="367"/>
      <c r="AB5" s="367"/>
      <c r="AC5" s="367"/>
      <c r="AD5" s="367"/>
      <c r="AE5" s="367"/>
      <c r="AF5" s="367"/>
      <c r="AG5" s="367"/>
      <c r="AH5" s="367"/>
      <c r="AI5" s="367"/>
      <c r="AJ5" s="367"/>
      <c r="AK5" s="367"/>
      <c r="AL5" s="113"/>
      <c r="AM5" s="32"/>
      <c r="AN5" s="32"/>
      <c r="AO5" s="32"/>
    </row>
    <row r="6" spans="1:41" ht="19.5" customHeight="1" x14ac:dyDescent="0.2">
      <c r="A6" s="112"/>
      <c r="B6" s="366"/>
      <c r="C6" s="366"/>
      <c r="D6" s="366"/>
      <c r="E6" s="366"/>
      <c r="F6" s="366"/>
      <c r="G6" s="366"/>
      <c r="H6" s="366"/>
      <c r="I6" s="366"/>
      <c r="J6" s="366"/>
      <c r="K6" s="366"/>
      <c r="L6" s="366"/>
      <c r="M6" s="366"/>
      <c r="N6" s="366"/>
      <c r="O6" s="366"/>
      <c r="P6" s="366"/>
      <c r="Q6" s="366"/>
      <c r="R6" s="366"/>
      <c r="S6" s="111"/>
      <c r="T6" s="111"/>
      <c r="U6" s="367"/>
      <c r="V6" s="367"/>
      <c r="W6" s="367"/>
      <c r="X6" s="367"/>
      <c r="Y6" s="367"/>
      <c r="Z6" s="367"/>
      <c r="AA6" s="367"/>
      <c r="AB6" s="367"/>
      <c r="AC6" s="367"/>
      <c r="AD6" s="367"/>
      <c r="AE6" s="367"/>
      <c r="AF6" s="367"/>
      <c r="AG6" s="367"/>
      <c r="AH6" s="367"/>
      <c r="AI6" s="367"/>
      <c r="AJ6" s="367"/>
      <c r="AK6" s="367"/>
      <c r="AL6" s="113"/>
      <c r="AM6" s="32"/>
      <c r="AN6" s="32"/>
      <c r="AO6" s="32"/>
    </row>
    <row r="7" spans="1:41" ht="15" customHeight="1" x14ac:dyDescent="0.2">
      <c r="A7" s="114"/>
      <c r="B7" s="382" t="s">
        <v>338</v>
      </c>
      <c r="C7" s="382"/>
      <c r="D7" s="382"/>
      <c r="E7" s="382"/>
      <c r="F7" s="382"/>
      <c r="G7" s="382"/>
      <c r="H7" s="382"/>
      <c r="I7" s="382"/>
      <c r="J7" s="382"/>
      <c r="K7" s="382"/>
      <c r="L7" s="382"/>
      <c r="M7" s="382"/>
      <c r="N7" s="382"/>
      <c r="O7" s="382"/>
      <c r="P7" s="382"/>
      <c r="Q7" s="382"/>
      <c r="R7" s="382"/>
      <c r="S7" s="111"/>
      <c r="T7" s="111"/>
      <c r="U7" s="383" t="s">
        <v>341</v>
      </c>
      <c r="V7" s="383"/>
      <c r="W7" s="383"/>
      <c r="X7" s="383"/>
      <c r="Y7" s="383"/>
      <c r="Z7" s="383"/>
      <c r="AA7" s="383"/>
      <c r="AB7" s="383"/>
      <c r="AC7" s="383"/>
      <c r="AD7" s="383"/>
      <c r="AE7" s="383"/>
      <c r="AF7" s="383"/>
      <c r="AG7" s="383"/>
      <c r="AH7" s="383"/>
      <c r="AI7" s="383"/>
      <c r="AJ7" s="383"/>
      <c r="AK7" s="383"/>
      <c r="AL7" s="115"/>
      <c r="AM7" s="32"/>
      <c r="AN7" s="32"/>
      <c r="AO7" s="32"/>
    </row>
    <row r="8" spans="1:41" ht="15" customHeight="1" x14ac:dyDescent="0.2">
      <c r="A8" s="114"/>
      <c r="B8" s="382"/>
      <c r="C8" s="382"/>
      <c r="D8" s="382"/>
      <c r="E8" s="382"/>
      <c r="F8" s="382"/>
      <c r="G8" s="382"/>
      <c r="H8" s="382"/>
      <c r="I8" s="382"/>
      <c r="J8" s="382"/>
      <c r="K8" s="382"/>
      <c r="L8" s="382"/>
      <c r="M8" s="382"/>
      <c r="N8" s="382"/>
      <c r="O8" s="382"/>
      <c r="P8" s="382"/>
      <c r="Q8" s="382"/>
      <c r="R8" s="382"/>
      <c r="S8" s="111"/>
      <c r="T8" s="111"/>
      <c r="U8" s="383"/>
      <c r="V8" s="383"/>
      <c r="W8" s="383"/>
      <c r="X8" s="383"/>
      <c r="Y8" s="383"/>
      <c r="Z8" s="383"/>
      <c r="AA8" s="383"/>
      <c r="AB8" s="383"/>
      <c r="AC8" s="383"/>
      <c r="AD8" s="383"/>
      <c r="AE8" s="383"/>
      <c r="AF8" s="383"/>
      <c r="AG8" s="383"/>
      <c r="AH8" s="383"/>
      <c r="AI8" s="383"/>
      <c r="AJ8" s="383"/>
      <c r="AK8" s="383"/>
      <c r="AL8" s="115"/>
      <c r="AM8" s="32"/>
      <c r="AN8" s="32"/>
      <c r="AO8" s="32"/>
    </row>
    <row r="9" spans="1:41" ht="15" customHeight="1" x14ac:dyDescent="0.2">
      <c r="A9" s="114"/>
      <c r="B9" s="382"/>
      <c r="C9" s="382"/>
      <c r="D9" s="382"/>
      <c r="E9" s="382"/>
      <c r="F9" s="382"/>
      <c r="G9" s="382"/>
      <c r="H9" s="382"/>
      <c r="I9" s="382"/>
      <c r="J9" s="382"/>
      <c r="K9" s="382"/>
      <c r="L9" s="382"/>
      <c r="M9" s="382"/>
      <c r="N9" s="382"/>
      <c r="O9" s="382"/>
      <c r="P9" s="382"/>
      <c r="Q9" s="382"/>
      <c r="R9" s="382"/>
      <c r="S9" s="111"/>
      <c r="T9" s="111"/>
      <c r="U9" s="383"/>
      <c r="V9" s="383"/>
      <c r="W9" s="383"/>
      <c r="X9" s="383"/>
      <c r="Y9" s="383"/>
      <c r="Z9" s="383"/>
      <c r="AA9" s="383"/>
      <c r="AB9" s="383"/>
      <c r="AC9" s="383"/>
      <c r="AD9" s="383"/>
      <c r="AE9" s="383"/>
      <c r="AF9" s="383"/>
      <c r="AG9" s="383"/>
      <c r="AH9" s="383"/>
      <c r="AI9" s="383"/>
      <c r="AJ9" s="383"/>
      <c r="AK9" s="383"/>
      <c r="AL9" s="115"/>
      <c r="AM9" s="32"/>
      <c r="AN9" s="32"/>
      <c r="AO9" s="32"/>
    </row>
    <row r="10" spans="1:41" ht="15" customHeight="1" x14ac:dyDescent="0.2">
      <c r="A10" s="114"/>
      <c r="B10" s="382"/>
      <c r="C10" s="382"/>
      <c r="D10" s="382"/>
      <c r="E10" s="382"/>
      <c r="F10" s="382"/>
      <c r="G10" s="382"/>
      <c r="H10" s="382"/>
      <c r="I10" s="382"/>
      <c r="J10" s="382"/>
      <c r="K10" s="382"/>
      <c r="L10" s="382"/>
      <c r="M10" s="382"/>
      <c r="N10" s="382"/>
      <c r="O10" s="382"/>
      <c r="P10" s="382"/>
      <c r="Q10" s="382"/>
      <c r="R10" s="382"/>
      <c r="S10" s="111"/>
      <c r="T10" s="111"/>
      <c r="U10" s="383"/>
      <c r="V10" s="383"/>
      <c r="W10" s="383"/>
      <c r="X10" s="383"/>
      <c r="Y10" s="383"/>
      <c r="Z10" s="383"/>
      <c r="AA10" s="383"/>
      <c r="AB10" s="383"/>
      <c r="AC10" s="383"/>
      <c r="AD10" s="383"/>
      <c r="AE10" s="383"/>
      <c r="AF10" s="383"/>
      <c r="AG10" s="383"/>
      <c r="AH10" s="383"/>
      <c r="AI10" s="383"/>
      <c r="AJ10" s="383"/>
      <c r="AK10" s="383"/>
      <c r="AL10" s="115"/>
      <c r="AM10" s="32"/>
      <c r="AN10" s="32"/>
      <c r="AO10" s="32"/>
    </row>
    <row r="11" spans="1:41" ht="15" customHeight="1" x14ac:dyDescent="0.2">
      <c r="A11" s="114"/>
      <c r="B11" s="382"/>
      <c r="C11" s="382"/>
      <c r="D11" s="382"/>
      <c r="E11" s="382"/>
      <c r="F11" s="382"/>
      <c r="G11" s="382"/>
      <c r="H11" s="382"/>
      <c r="I11" s="382"/>
      <c r="J11" s="382"/>
      <c r="K11" s="382"/>
      <c r="L11" s="382"/>
      <c r="M11" s="382"/>
      <c r="N11" s="382"/>
      <c r="O11" s="382"/>
      <c r="P11" s="382"/>
      <c r="Q11" s="382"/>
      <c r="R11" s="382"/>
      <c r="S11" s="111"/>
      <c r="T11" s="111"/>
      <c r="U11" s="383"/>
      <c r="V11" s="383"/>
      <c r="W11" s="383"/>
      <c r="X11" s="383"/>
      <c r="Y11" s="383"/>
      <c r="Z11" s="383"/>
      <c r="AA11" s="383"/>
      <c r="AB11" s="383"/>
      <c r="AC11" s="383"/>
      <c r="AD11" s="383"/>
      <c r="AE11" s="383"/>
      <c r="AF11" s="383"/>
      <c r="AG11" s="383"/>
      <c r="AH11" s="383"/>
      <c r="AI11" s="383"/>
      <c r="AJ11" s="383"/>
      <c r="AK11" s="383"/>
      <c r="AL11" s="115"/>
      <c r="AM11" s="32"/>
      <c r="AN11" s="32"/>
      <c r="AO11" s="32"/>
    </row>
    <row r="12" spans="1:41" ht="15" customHeight="1" x14ac:dyDescent="0.2">
      <c r="A12" s="114"/>
      <c r="B12" s="382"/>
      <c r="C12" s="382"/>
      <c r="D12" s="382"/>
      <c r="E12" s="382"/>
      <c r="F12" s="382"/>
      <c r="G12" s="382"/>
      <c r="H12" s="382"/>
      <c r="I12" s="382"/>
      <c r="J12" s="382"/>
      <c r="K12" s="382"/>
      <c r="L12" s="382"/>
      <c r="M12" s="382"/>
      <c r="N12" s="382"/>
      <c r="O12" s="382"/>
      <c r="P12" s="382"/>
      <c r="Q12" s="382"/>
      <c r="R12" s="382"/>
      <c r="S12" s="111"/>
      <c r="T12" s="111"/>
      <c r="U12" s="383"/>
      <c r="V12" s="383"/>
      <c r="W12" s="383"/>
      <c r="X12" s="383"/>
      <c r="Y12" s="383"/>
      <c r="Z12" s="383"/>
      <c r="AA12" s="383"/>
      <c r="AB12" s="383"/>
      <c r="AC12" s="383"/>
      <c r="AD12" s="383"/>
      <c r="AE12" s="383"/>
      <c r="AF12" s="383"/>
      <c r="AG12" s="383"/>
      <c r="AH12" s="383"/>
      <c r="AI12" s="383"/>
      <c r="AJ12" s="383"/>
      <c r="AK12" s="383"/>
      <c r="AL12" s="115"/>
      <c r="AM12" s="32"/>
      <c r="AN12" s="32"/>
      <c r="AO12" s="32"/>
    </row>
    <row r="13" spans="1:41" ht="15" customHeight="1" x14ac:dyDescent="0.2">
      <c r="A13" s="114"/>
      <c r="B13" s="382"/>
      <c r="C13" s="382"/>
      <c r="D13" s="382"/>
      <c r="E13" s="382"/>
      <c r="F13" s="382"/>
      <c r="G13" s="382"/>
      <c r="H13" s="382"/>
      <c r="I13" s="382"/>
      <c r="J13" s="382"/>
      <c r="K13" s="382"/>
      <c r="L13" s="382"/>
      <c r="M13" s="382"/>
      <c r="N13" s="382"/>
      <c r="O13" s="382"/>
      <c r="P13" s="382"/>
      <c r="Q13" s="382"/>
      <c r="R13" s="382"/>
      <c r="S13" s="111"/>
      <c r="T13" s="111"/>
      <c r="U13" s="383"/>
      <c r="V13" s="383"/>
      <c r="W13" s="383"/>
      <c r="X13" s="383"/>
      <c r="Y13" s="383"/>
      <c r="Z13" s="383"/>
      <c r="AA13" s="383"/>
      <c r="AB13" s="383"/>
      <c r="AC13" s="383"/>
      <c r="AD13" s="383"/>
      <c r="AE13" s="383"/>
      <c r="AF13" s="383"/>
      <c r="AG13" s="383"/>
      <c r="AH13" s="383"/>
      <c r="AI13" s="383"/>
      <c r="AJ13" s="383"/>
      <c r="AK13" s="383"/>
      <c r="AL13" s="115"/>
      <c r="AM13" s="32"/>
      <c r="AN13" s="32"/>
      <c r="AO13" s="32"/>
    </row>
    <row r="14" spans="1:41" ht="15" customHeight="1" x14ac:dyDescent="0.2">
      <c r="A14" s="114"/>
      <c r="B14" s="382"/>
      <c r="C14" s="382"/>
      <c r="D14" s="382"/>
      <c r="E14" s="382"/>
      <c r="F14" s="382"/>
      <c r="G14" s="382"/>
      <c r="H14" s="382"/>
      <c r="I14" s="382"/>
      <c r="J14" s="382"/>
      <c r="K14" s="382"/>
      <c r="L14" s="382"/>
      <c r="M14" s="382"/>
      <c r="N14" s="382"/>
      <c r="O14" s="382"/>
      <c r="P14" s="382"/>
      <c r="Q14" s="382"/>
      <c r="R14" s="382"/>
      <c r="S14" s="111"/>
      <c r="T14" s="111"/>
      <c r="U14" s="383"/>
      <c r="V14" s="383"/>
      <c r="W14" s="383"/>
      <c r="X14" s="383"/>
      <c r="Y14" s="383"/>
      <c r="Z14" s="383"/>
      <c r="AA14" s="383"/>
      <c r="AB14" s="383"/>
      <c r="AC14" s="383"/>
      <c r="AD14" s="383"/>
      <c r="AE14" s="383"/>
      <c r="AF14" s="383"/>
      <c r="AG14" s="383"/>
      <c r="AH14" s="383"/>
      <c r="AI14" s="383"/>
      <c r="AJ14" s="383"/>
      <c r="AK14" s="383"/>
      <c r="AL14" s="115"/>
      <c r="AM14" s="32"/>
      <c r="AN14" s="32"/>
      <c r="AO14" s="32"/>
    </row>
    <row r="15" spans="1:41" ht="15" customHeight="1" x14ac:dyDescent="0.2">
      <c r="A15" s="114"/>
      <c r="B15" s="382"/>
      <c r="C15" s="382"/>
      <c r="D15" s="382"/>
      <c r="E15" s="382"/>
      <c r="F15" s="382"/>
      <c r="G15" s="382"/>
      <c r="H15" s="382"/>
      <c r="I15" s="382"/>
      <c r="J15" s="382"/>
      <c r="K15" s="382"/>
      <c r="L15" s="382"/>
      <c r="M15" s="382"/>
      <c r="N15" s="382"/>
      <c r="O15" s="382"/>
      <c r="P15" s="382"/>
      <c r="Q15" s="382"/>
      <c r="R15" s="382"/>
      <c r="S15" s="111"/>
      <c r="T15" s="111"/>
      <c r="U15" s="383"/>
      <c r="V15" s="383"/>
      <c r="W15" s="383"/>
      <c r="X15" s="383"/>
      <c r="Y15" s="383"/>
      <c r="Z15" s="383"/>
      <c r="AA15" s="383"/>
      <c r="AB15" s="383"/>
      <c r="AC15" s="383"/>
      <c r="AD15" s="383"/>
      <c r="AE15" s="383"/>
      <c r="AF15" s="383"/>
      <c r="AG15" s="383"/>
      <c r="AH15" s="383"/>
      <c r="AI15" s="383"/>
      <c r="AJ15" s="383"/>
      <c r="AK15" s="383"/>
      <c r="AL15" s="115"/>
      <c r="AM15" s="32"/>
      <c r="AN15" s="32"/>
      <c r="AO15" s="32"/>
    </row>
    <row r="16" spans="1:41" ht="15" customHeight="1" x14ac:dyDescent="0.2">
      <c r="A16" s="114"/>
      <c r="B16" s="382"/>
      <c r="C16" s="382"/>
      <c r="D16" s="382"/>
      <c r="E16" s="382"/>
      <c r="F16" s="382"/>
      <c r="G16" s="382"/>
      <c r="H16" s="382"/>
      <c r="I16" s="382"/>
      <c r="J16" s="382"/>
      <c r="K16" s="382"/>
      <c r="L16" s="382"/>
      <c r="M16" s="382"/>
      <c r="N16" s="382"/>
      <c r="O16" s="382"/>
      <c r="P16" s="382"/>
      <c r="Q16" s="382"/>
      <c r="R16" s="382"/>
      <c r="S16" s="111"/>
      <c r="T16" s="111"/>
      <c r="U16" s="383"/>
      <c r="V16" s="383"/>
      <c r="W16" s="383"/>
      <c r="X16" s="383"/>
      <c r="Y16" s="383"/>
      <c r="Z16" s="383"/>
      <c r="AA16" s="383"/>
      <c r="AB16" s="383"/>
      <c r="AC16" s="383"/>
      <c r="AD16" s="383"/>
      <c r="AE16" s="383"/>
      <c r="AF16" s="383"/>
      <c r="AG16" s="383"/>
      <c r="AH16" s="383"/>
      <c r="AI16" s="383"/>
      <c r="AJ16" s="383"/>
      <c r="AK16" s="383"/>
      <c r="AL16" s="115"/>
      <c r="AM16" s="32"/>
      <c r="AN16" s="32"/>
      <c r="AO16" s="32"/>
    </row>
    <row r="17" spans="1:41" ht="15" customHeight="1" x14ac:dyDescent="0.2">
      <c r="A17" s="114"/>
      <c r="B17" s="382"/>
      <c r="C17" s="382"/>
      <c r="D17" s="382"/>
      <c r="E17" s="382"/>
      <c r="F17" s="382"/>
      <c r="G17" s="382"/>
      <c r="H17" s="382"/>
      <c r="I17" s="382"/>
      <c r="J17" s="382"/>
      <c r="K17" s="382"/>
      <c r="L17" s="382"/>
      <c r="M17" s="382"/>
      <c r="N17" s="382"/>
      <c r="O17" s="382"/>
      <c r="P17" s="382"/>
      <c r="Q17" s="382"/>
      <c r="R17" s="382"/>
      <c r="S17" s="111"/>
      <c r="T17" s="111"/>
      <c r="U17" s="383"/>
      <c r="V17" s="383"/>
      <c r="W17" s="383"/>
      <c r="X17" s="383"/>
      <c r="Y17" s="383"/>
      <c r="Z17" s="383"/>
      <c r="AA17" s="383"/>
      <c r="AB17" s="383"/>
      <c r="AC17" s="383"/>
      <c r="AD17" s="383"/>
      <c r="AE17" s="383"/>
      <c r="AF17" s="383"/>
      <c r="AG17" s="383"/>
      <c r="AH17" s="383"/>
      <c r="AI17" s="383"/>
      <c r="AJ17" s="383"/>
      <c r="AK17" s="383"/>
      <c r="AL17" s="115"/>
      <c r="AM17" s="32"/>
      <c r="AN17" s="32"/>
      <c r="AO17" s="32"/>
    </row>
    <row r="18" spans="1:41" ht="15" customHeight="1" x14ac:dyDescent="0.2">
      <c r="A18" s="114"/>
      <c r="B18" s="382"/>
      <c r="C18" s="382"/>
      <c r="D18" s="382"/>
      <c r="E18" s="382"/>
      <c r="F18" s="382"/>
      <c r="G18" s="382"/>
      <c r="H18" s="382"/>
      <c r="I18" s="382"/>
      <c r="J18" s="382"/>
      <c r="K18" s="382"/>
      <c r="L18" s="382"/>
      <c r="M18" s="382"/>
      <c r="N18" s="382"/>
      <c r="O18" s="382"/>
      <c r="P18" s="382"/>
      <c r="Q18" s="382"/>
      <c r="R18" s="382"/>
      <c r="S18" s="111"/>
      <c r="T18" s="111"/>
      <c r="U18" s="383"/>
      <c r="V18" s="383"/>
      <c r="W18" s="383"/>
      <c r="X18" s="383"/>
      <c r="Y18" s="383"/>
      <c r="Z18" s="383"/>
      <c r="AA18" s="383"/>
      <c r="AB18" s="383"/>
      <c r="AC18" s="383"/>
      <c r="AD18" s="383"/>
      <c r="AE18" s="383"/>
      <c r="AF18" s="383"/>
      <c r="AG18" s="383"/>
      <c r="AH18" s="383"/>
      <c r="AI18" s="383"/>
      <c r="AJ18" s="383"/>
      <c r="AK18" s="383"/>
      <c r="AL18" s="115"/>
      <c r="AM18" s="32"/>
      <c r="AN18" s="32"/>
      <c r="AO18" s="32"/>
    </row>
    <row r="19" spans="1:41" ht="15" customHeight="1" x14ac:dyDescent="0.2">
      <c r="A19" s="114"/>
      <c r="B19" s="382"/>
      <c r="C19" s="382"/>
      <c r="D19" s="382"/>
      <c r="E19" s="382"/>
      <c r="F19" s="382"/>
      <c r="G19" s="382"/>
      <c r="H19" s="382"/>
      <c r="I19" s="382"/>
      <c r="J19" s="382"/>
      <c r="K19" s="382"/>
      <c r="L19" s="382"/>
      <c r="M19" s="382"/>
      <c r="N19" s="382"/>
      <c r="O19" s="382"/>
      <c r="P19" s="382"/>
      <c r="Q19" s="382"/>
      <c r="R19" s="382"/>
      <c r="S19" s="111"/>
      <c r="T19" s="111"/>
      <c r="U19" s="383"/>
      <c r="V19" s="383"/>
      <c r="W19" s="383"/>
      <c r="X19" s="383"/>
      <c r="Y19" s="383"/>
      <c r="Z19" s="383"/>
      <c r="AA19" s="383"/>
      <c r="AB19" s="383"/>
      <c r="AC19" s="383"/>
      <c r="AD19" s="383"/>
      <c r="AE19" s="383"/>
      <c r="AF19" s="383"/>
      <c r="AG19" s="383"/>
      <c r="AH19" s="383"/>
      <c r="AI19" s="383"/>
      <c r="AJ19" s="383"/>
      <c r="AK19" s="383"/>
      <c r="AL19" s="115"/>
      <c r="AM19" s="32"/>
      <c r="AN19" s="32"/>
      <c r="AO19" s="32"/>
    </row>
    <row r="20" spans="1:41" ht="15" customHeight="1" x14ac:dyDescent="0.2">
      <c r="A20" s="114"/>
      <c r="B20" s="382"/>
      <c r="C20" s="382"/>
      <c r="D20" s="382"/>
      <c r="E20" s="382"/>
      <c r="F20" s="382"/>
      <c r="G20" s="382"/>
      <c r="H20" s="382"/>
      <c r="I20" s="382"/>
      <c r="J20" s="382"/>
      <c r="K20" s="382"/>
      <c r="L20" s="382"/>
      <c r="M20" s="382"/>
      <c r="N20" s="382"/>
      <c r="O20" s="382"/>
      <c r="P20" s="382"/>
      <c r="Q20" s="382"/>
      <c r="R20" s="382"/>
      <c r="S20" s="111"/>
      <c r="T20" s="111"/>
      <c r="U20" s="383"/>
      <c r="V20" s="383"/>
      <c r="W20" s="383"/>
      <c r="X20" s="383"/>
      <c r="Y20" s="383"/>
      <c r="Z20" s="383"/>
      <c r="AA20" s="383"/>
      <c r="AB20" s="383"/>
      <c r="AC20" s="383"/>
      <c r="AD20" s="383"/>
      <c r="AE20" s="383"/>
      <c r="AF20" s="383"/>
      <c r="AG20" s="383"/>
      <c r="AH20" s="383"/>
      <c r="AI20" s="383"/>
      <c r="AJ20" s="383"/>
      <c r="AK20" s="383"/>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14"/>
      <c r="V21" s="314"/>
      <c r="W21" s="314"/>
      <c r="X21" s="314"/>
      <c r="Y21" s="314"/>
      <c r="Z21" s="314"/>
      <c r="AA21" s="314"/>
      <c r="AB21" s="314"/>
      <c r="AC21" s="314"/>
      <c r="AD21" s="314"/>
      <c r="AE21" s="314"/>
      <c r="AF21" s="314"/>
      <c r="AG21" s="314"/>
      <c r="AH21" s="314"/>
      <c r="AI21" s="314"/>
      <c r="AJ21" s="314"/>
      <c r="AK21" s="314"/>
      <c r="AL21" s="115"/>
      <c r="AM21" s="32"/>
      <c r="AN21" s="32"/>
      <c r="AO21" s="32"/>
    </row>
    <row r="22" spans="1:41" ht="15" customHeight="1" x14ac:dyDescent="0.2">
      <c r="A22" s="116"/>
      <c r="B22" s="377" t="s">
        <v>202</v>
      </c>
      <c r="C22" s="377"/>
      <c r="D22" s="377"/>
      <c r="E22" s="377"/>
      <c r="F22" s="377"/>
      <c r="G22" s="377"/>
      <c r="H22" s="377"/>
      <c r="I22" s="377"/>
      <c r="J22" s="377"/>
      <c r="K22" s="377"/>
      <c r="L22" s="377"/>
      <c r="M22" s="377"/>
      <c r="N22" s="377"/>
      <c r="O22" s="377"/>
      <c r="P22" s="377"/>
      <c r="Q22" s="377"/>
      <c r="R22" s="377"/>
      <c r="S22" s="111"/>
      <c r="T22" s="111"/>
      <c r="U22" s="378" t="s">
        <v>203</v>
      </c>
      <c r="V22" s="378"/>
      <c r="W22" s="378"/>
      <c r="X22" s="378"/>
      <c r="Y22" s="378"/>
      <c r="Z22" s="378"/>
      <c r="AA22" s="378"/>
      <c r="AB22" s="378"/>
      <c r="AC22" s="378"/>
      <c r="AD22" s="378"/>
      <c r="AE22" s="378"/>
      <c r="AF22" s="378"/>
      <c r="AG22" s="378"/>
      <c r="AH22" s="378"/>
      <c r="AI22" s="378"/>
      <c r="AJ22" s="378"/>
      <c r="AK22" s="378"/>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204</v>
      </c>
      <c r="C24" s="381" t="s">
        <v>205</v>
      </c>
      <c r="D24" s="381"/>
      <c r="E24" s="381"/>
      <c r="F24" s="381"/>
      <c r="G24" s="381"/>
      <c r="H24" s="381"/>
      <c r="I24" s="381"/>
      <c r="J24" s="381"/>
      <c r="K24" s="381"/>
      <c r="L24" s="381"/>
      <c r="M24" s="381"/>
      <c r="N24" s="381"/>
      <c r="O24" s="381"/>
      <c r="P24" s="381"/>
      <c r="Q24" s="381"/>
      <c r="R24" s="381"/>
      <c r="S24" s="111"/>
      <c r="T24" s="111"/>
      <c r="U24" s="376" t="s">
        <v>206</v>
      </c>
      <c r="V24" s="376"/>
      <c r="W24" s="376"/>
      <c r="X24" s="376"/>
      <c r="Y24" s="376"/>
      <c r="Z24" s="376"/>
      <c r="AA24" s="376"/>
      <c r="AB24" s="376"/>
      <c r="AC24" s="376"/>
      <c r="AD24" s="376"/>
      <c r="AE24" s="376"/>
      <c r="AF24" s="376"/>
      <c r="AG24" s="376"/>
      <c r="AH24" s="376"/>
      <c r="AI24" s="376"/>
      <c r="AJ24" s="376"/>
      <c r="AK24" s="122" t="s">
        <v>204</v>
      </c>
      <c r="AL24" s="123"/>
      <c r="AM24" s="32"/>
      <c r="AN24" s="32"/>
      <c r="AO24" s="32"/>
    </row>
    <row r="25" spans="1:41" ht="21" customHeight="1" x14ac:dyDescent="0.2">
      <c r="A25" s="124"/>
      <c r="B25" s="121" t="s">
        <v>207</v>
      </c>
      <c r="C25" s="381" t="s">
        <v>208</v>
      </c>
      <c r="D25" s="381"/>
      <c r="E25" s="381"/>
      <c r="F25" s="381"/>
      <c r="G25" s="381"/>
      <c r="H25" s="381"/>
      <c r="I25" s="381"/>
      <c r="J25" s="381"/>
      <c r="K25" s="381"/>
      <c r="L25" s="381"/>
      <c r="M25" s="381"/>
      <c r="N25" s="381"/>
      <c r="O25" s="381"/>
      <c r="P25" s="381"/>
      <c r="Q25" s="381"/>
      <c r="R25" s="381"/>
      <c r="S25" s="111"/>
      <c r="T25" s="111"/>
      <c r="U25" s="376" t="s">
        <v>379</v>
      </c>
      <c r="V25" s="376"/>
      <c r="W25" s="376"/>
      <c r="X25" s="376"/>
      <c r="Y25" s="376"/>
      <c r="Z25" s="376"/>
      <c r="AA25" s="376"/>
      <c r="AB25" s="376"/>
      <c r="AC25" s="376"/>
      <c r="AD25" s="376"/>
      <c r="AE25" s="376"/>
      <c r="AF25" s="376"/>
      <c r="AG25" s="376"/>
      <c r="AH25" s="376"/>
      <c r="AI25" s="376"/>
      <c r="AJ25" s="376"/>
      <c r="AK25" s="122" t="s">
        <v>207</v>
      </c>
      <c r="AL25" s="125"/>
      <c r="AM25" s="32"/>
      <c r="AN25" s="32"/>
      <c r="AO25" s="32"/>
    </row>
    <row r="26" spans="1:41" ht="12" customHeight="1" x14ac:dyDescent="0.2">
      <c r="A26" s="124"/>
      <c r="B26" s="126"/>
      <c r="C26" s="381"/>
      <c r="D26" s="381"/>
      <c r="E26" s="381"/>
      <c r="F26" s="381"/>
      <c r="G26" s="381"/>
      <c r="H26" s="381"/>
      <c r="I26" s="381"/>
      <c r="J26" s="381"/>
      <c r="K26" s="381"/>
      <c r="L26" s="381"/>
      <c r="M26" s="381"/>
      <c r="N26" s="381"/>
      <c r="O26" s="381"/>
      <c r="P26" s="381"/>
      <c r="Q26" s="381"/>
      <c r="R26" s="381"/>
      <c r="S26" s="111"/>
      <c r="T26" s="111"/>
      <c r="U26" s="376"/>
      <c r="V26" s="376"/>
      <c r="W26" s="376"/>
      <c r="X26" s="376"/>
      <c r="Y26" s="376"/>
      <c r="Z26" s="376"/>
      <c r="AA26" s="376"/>
      <c r="AB26" s="376"/>
      <c r="AC26" s="376"/>
      <c r="AD26" s="376"/>
      <c r="AE26" s="376"/>
      <c r="AF26" s="376"/>
      <c r="AG26" s="376"/>
      <c r="AH26" s="376"/>
      <c r="AI26" s="376"/>
      <c r="AJ26" s="376"/>
      <c r="AK26" s="122"/>
      <c r="AL26" s="125"/>
      <c r="AM26" s="32"/>
      <c r="AN26" s="32"/>
      <c r="AO26" s="32"/>
    </row>
    <row r="27" spans="1:41" ht="11.25" customHeight="1" x14ac:dyDescent="0.2">
      <c r="A27" s="124"/>
      <c r="B27" s="126"/>
      <c r="C27" s="381"/>
      <c r="D27" s="381"/>
      <c r="E27" s="381"/>
      <c r="F27" s="381"/>
      <c r="G27" s="381"/>
      <c r="H27" s="381"/>
      <c r="I27" s="381"/>
      <c r="J27" s="381"/>
      <c r="K27" s="381"/>
      <c r="L27" s="381"/>
      <c r="M27" s="381"/>
      <c r="N27" s="381"/>
      <c r="O27" s="381"/>
      <c r="P27" s="381"/>
      <c r="Q27" s="381"/>
      <c r="R27" s="381"/>
      <c r="S27" s="111"/>
      <c r="T27" s="111"/>
      <c r="U27" s="376"/>
      <c r="V27" s="376"/>
      <c r="W27" s="376"/>
      <c r="X27" s="376"/>
      <c r="Y27" s="376"/>
      <c r="Z27" s="376"/>
      <c r="AA27" s="376"/>
      <c r="AB27" s="376"/>
      <c r="AC27" s="376"/>
      <c r="AD27" s="376"/>
      <c r="AE27" s="376"/>
      <c r="AF27" s="376"/>
      <c r="AG27" s="376"/>
      <c r="AH27" s="376"/>
      <c r="AI27" s="376"/>
      <c r="AJ27" s="376"/>
      <c r="AK27" s="122"/>
      <c r="AL27" s="125"/>
      <c r="AM27" s="32"/>
      <c r="AN27" s="32"/>
      <c r="AO27" s="32"/>
    </row>
    <row r="28" spans="1:41" ht="18" customHeight="1" x14ac:dyDescent="0.2">
      <c r="A28" s="124"/>
      <c r="B28" s="121" t="s">
        <v>209</v>
      </c>
      <c r="C28" s="381" t="s">
        <v>210</v>
      </c>
      <c r="D28" s="381"/>
      <c r="E28" s="381"/>
      <c r="F28" s="381"/>
      <c r="G28" s="381"/>
      <c r="H28" s="381"/>
      <c r="I28" s="381"/>
      <c r="J28" s="381"/>
      <c r="K28" s="381"/>
      <c r="L28" s="381"/>
      <c r="M28" s="381"/>
      <c r="N28" s="381"/>
      <c r="O28" s="381"/>
      <c r="P28" s="381"/>
      <c r="Q28" s="381"/>
      <c r="R28" s="381"/>
      <c r="S28" s="111"/>
      <c r="T28" s="111"/>
      <c r="U28" s="376" t="s">
        <v>211</v>
      </c>
      <c r="V28" s="376"/>
      <c r="W28" s="376"/>
      <c r="X28" s="376"/>
      <c r="Y28" s="376"/>
      <c r="Z28" s="376"/>
      <c r="AA28" s="376"/>
      <c r="AB28" s="376"/>
      <c r="AC28" s="376"/>
      <c r="AD28" s="376"/>
      <c r="AE28" s="376"/>
      <c r="AF28" s="376"/>
      <c r="AG28" s="376"/>
      <c r="AH28" s="376"/>
      <c r="AI28" s="376"/>
      <c r="AJ28" s="376"/>
      <c r="AK28" s="122" t="s">
        <v>209</v>
      </c>
      <c r="AL28" s="125"/>
      <c r="AM28" s="32"/>
      <c r="AN28" s="32"/>
      <c r="AO28" s="32"/>
    </row>
    <row r="29" spans="1:41" ht="30.75" customHeight="1" x14ac:dyDescent="0.2">
      <c r="A29" s="124"/>
      <c r="B29" s="121" t="s">
        <v>212</v>
      </c>
      <c r="C29" s="381" t="s">
        <v>213</v>
      </c>
      <c r="D29" s="381"/>
      <c r="E29" s="381"/>
      <c r="F29" s="381"/>
      <c r="G29" s="381"/>
      <c r="H29" s="381"/>
      <c r="I29" s="381"/>
      <c r="J29" s="381"/>
      <c r="K29" s="381"/>
      <c r="L29" s="381"/>
      <c r="M29" s="381"/>
      <c r="N29" s="381"/>
      <c r="O29" s="381"/>
      <c r="P29" s="381"/>
      <c r="Q29" s="381"/>
      <c r="R29" s="381"/>
      <c r="S29" s="111"/>
      <c r="T29" s="111"/>
      <c r="U29" s="376" t="s">
        <v>380</v>
      </c>
      <c r="V29" s="376"/>
      <c r="W29" s="376"/>
      <c r="X29" s="376"/>
      <c r="Y29" s="376"/>
      <c r="Z29" s="376"/>
      <c r="AA29" s="376"/>
      <c r="AB29" s="376"/>
      <c r="AC29" s="376"/>
      <c r="AD29" s="376"/>
      <c r="AE29" s="376"/>
      <c r="AF29" s="376"/>
      <c r="AG29" s="376"/>
      <c r="AH29" s="376"/>
      <c r="AI29" s="376"/>
      <c r="AJ29" s="376"/>
      <c r="AK29" s="122" t="s">
        <v>212</v>
      </c>
      <c r="AL29" s="125"/>
      <c r="AM29" s="32"/>
      <c r="AN29" s="32"/>
      <c r="AO29" s="32"/>
    </row>
    <row r="30" spans="1:41" ht="21" customHeight="1" x14ac:dyDescent="0.2">
      <c r="A30" s="124"/>
      <c r="B30" s="121" t="s">
        <v>214</v>
      </c>
      <c r="C30" s="381" t="s">
        <v>342</v>
      </c>
      <c r="D30" s="381"/>
      <c r="E30" s="381"/>
      <c r="F30" s="381"/>
      <c r="G30" s="381"/>
      <c r="H30" s="381"/>
      <c r="I30" s="381"/>
      <c r="J30" s="381"/>
      <c r="K30" s="381"/>
      <c r="L30" s="381"/>
      <c r="M30" s="381"/>
      <c r="N30" s="381"/>
      <c r="O30" s="381"/>
      <c r="P30" s="381"/>
      <c r="Q30" s="381"/>
      <c r="R30" s="381"/>
      <c r="S30" s="111"/>
      <c r="T30" s="111"/>
      <c r="U30" s="376" t="s">
        <v>215</v>
      </c>
      <c r="V30" s="376"/>
      <c r="W30" s="376"/>
      <c r="X30" s="376"/>
      <c r="Y30" s="376"/>
      <c r="Z30" s="376"/>
      <c r="AA30" s="376"/>
      <c r="AB30" s="376"/>
      <c r="AC30" s="376"/>
      <c r="AD30" s="376"/>
      <c r="AE30" s="376"/>
      <c r="AF30" s="376"/>
      <c r="AG30" s="376"/>
      <c r="AH30" s="376"/>
      <c r="AI30" s="376"/>
      <c r="AJ30" s="376"/>
      <c r="AK30" s="122" t="s">
        <v>214</v>
      </c>
      <c r="AL30" s="125"/>
      <c r="AM30" s="32"/>
      <c r="AN30" s="32"/>
      <c r="AO30" s="32"/>
    </row>
    <row r="31" spans="1:41" ht="12" customHeight="1" x14ac:dyDescent="0.2">
      <c r="A31" s="124"/>
      <c r="B31" s="121"/>
      <c r="C31" s="381"/>
      <c r="D31" s="381"/>
      <c r="E31" s="381"/>
      <c r="F31" s="381"/>
      <c r="G31" s="381"/>
      <c r="H31" s="381"/>
      <c r="I31" s="381"/>
      <c r="J31" s="381"/>
      <c r="K31" s="381"/>
      <c r="L31" s="381"/>
      <c r="M31" s="381"/>
      <c r="N31" s="381"/>
      <c r="O31" s="381"/>
      <c r="P31" s="381"/>
      <c r="Q31" s="381"/>
      <c r="R31" s="381"/>
      <c r="S31" s="111"/>
      <c r="T31" s="111"/>
      <c r="U31" s="376"/>
      <c r="V31" s="376"/>
      <c r="W31" s="376"/>
      <c r="X31" s="376"/>
      <c r="Y31" s="376"/>
      <c r="Z31" s="376"/>
      <c r="AA31" s="376"/>
      <c r="AB31" s="376"/>
      <c r="AC31" s="376"/>
      <c r="AD31" s="376"/>
      <c r="AE31" s="376"/>
      <c r="AF31" s="376"/>
      <c r="AG31" s="376"/>
      <c r="AH31" s="376"/>
      <c r="AI31" s="376"/>
      <c r="AJ31" s="376"/>
      <c r="AK31" s="122"/>
      <c r="AL31" s="125"/>
      <c r="AM31" s="32"/>
      <c r="AN31" s="32"/>
      <c r="AO31" s="32"/>
    </row>
    <row r="32" spans="1:41" ht="24" customHeight="1" x14ac:dyDescent="0.2">
      <c r="A32" s="124"/>
      <c r="B32" s="121"/>
      <c r="C32" s="381"/>
      <c r="D32" s="381"/>
      <c r="E32" s="381"/>
      <c r="F32" s="381"/>
      <c r="G32" s="381"/>
      <c r="H32" s="381"/>
      <c r="I32" s="381"/>
      <c r="J32" s="381"/>
      <c r="K32" s="381"/>
      <c r="L32" s="381"/>
      <c r="M32" s="381"/>
      <c r="N32" s="381"/>
      <c r="O32" s="381"/>
      <c r="P32" s="381"/>
      <c r="Q32" s="381"/>
      <c r="R32" s="381"/>
      <c r="S32" s="111"/>
      <c r="T32" s="111"/>
      <c r="U32" s="376"/>
      <c r="V32" s="376"/>
      <c r="W32" s="376"/>
      <c r="X32" s="376"/>
      <c r="Y32" s="376"/>
      <c r="Z32" s="376"/>
      <c r="AA32" s="376"/>
      <c r="AB32" s="376"/>
      <c r="AC32" s="376"/>
      <c r="AD32" s="376"/>
      <c r="AE32" s="376"/>
      <c r="AF32" s="376"/>
      <c r="AG32" s="376"/>
      <c r="AH32" s="376"/>
      <c r="AI32" s="376"/>
      <c r="AJ32" s="376"/>
      <c r="AK32" s="122"/>
      <c r="AL32" s="125"/>
      <c r="AM32" s="32"/>
      <c r="AN32" s="32"/>
      <c r="AO32" s="32"/>
    </row>
    <row r="33" spans="1:41" ht="39" customHeight="1" x14ac:dyDescent="0.2">
      <c r="A33" s="124"/>
      <c r="B33" s="121" t="s">
        <v>216</v>
      </c>
      <c r="C33" s="381" t="s">
        <v>217</v>
      </c>
      <c r="D33" s="381"/>
      <c r="E33" s="381"/>
      <c r="F33" s="381"/>
      <c r="G33" s="381"/>
      <c r="H33" s="381"/>
      <c r="I33" s="381"/>
      <c r="J33" s="381"/>
      <c r="K33" s="381"/>
      <c r="L33" s="381"/>
      <c r="M33" s="381"/>
      <c r="N33" s="381"/>
      <c r="O33" s="381"/>
      <c r="P33" s="381"/>
      <c r="Q33" s="381"/>
      <c r="R33" s="381"/>
      <c r="S33" s="111"/>
      <c r="T33" s="111"/>
      <c r="U33" s="376" t="s">
        <v>218</v>
      </c>
      <c r="V33" s="376"/>
      <c r="W33" s="376"/>
      <c r="X33" s="376"/>
      <c r="Y33" s="376"/>
      <c r="Z33" s="376"/>
      <c r="AA33" s="376"/>
      <c r="AB33" s="376"/>
      <c r="AC33" s="376"/>
      <c r="AD33" s="376"/>
      <c r="AE33" s="376"/>
      <c r="AF33" s="376"/>
      <c r="AG33" s="376"/>
      <c r="AH33" s="376"/>
      <c r="AI33" s="376"/>
      <c r="AJ33" s="376"/>
      <c r="AK33" s="122" t="s">
        <v>216</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14"/>
      <c r="V34" s="314"/>
      <c r="W34" s="314"/>
      <c r="X34" s="314"/>
      <c r="Y34" s="314"/>
      <c r="Z34" s="314"/>
      <c r="AA34" s="314"/>
      <c r="AB34" s="314"/>
      <c r="AC34" s="314"/>
      <c r="AD34" s="314"/>
      <c r="AE34" s="314"/>
      <c r="AF34" s="314"/>
      <c r="AG34" s="314"/>
      <c r="AH34" s="314"/>
      <c r="AI34" s="314"/>
      <c r="AJ34" s="314"/>
      <c r="AK34" s="314"/>
      <c r="AL34" s="115"/>
      <c r="AM34" s="32"/>
      <c r="AN34" s="32"/>
      <c r="AO34" s="32"/>
    </row>
    <row r="35" spans="1:41" ht="15" customHeight="1" x14ac:dyDescent="0.2">
      <c r="A35" s="116"/>
      <c r="B35" s="377" t="s">
        <v>219</v>
      </c>
      <c r="C35" s="377"/>
      <c r="D35" s="377"/>
      <c r="E35" s="377"/>
      <c r="F35" s="377"/>
      <c r="G35" s="377"/>
      <c r="H35" s="377"/>
      <c r="I35" s="377"/>
      <c r="J35" s="377"/>
      <c r="K35" s="377"/>
      <c r="L35" s="377"/>
      <c r="M35" s="377"/>
      <c r="N35" s="377"/>
      <c r="O35" s="377"/>
      <c r="P35" s="377"/>
      <c r="Q35" s="377"/>
      <c r="R35" s="377"/>
      <c r="S35" s="111"/>
      <c r="T35" s="111"/>
      <c r="U35" s="378" t="s">
        <v>220</v>
      </c>
      <c r="V35" s="378"/>
      <c r="W35" s="378"/>
      <c r="X35" s="378"/>
      <c r="Y35" s="378"/>
      <c r="Z35" s="378"/>
      <c r="AA35" s="378"/>
      <c r="AB35" s="378"/>
      <c r="AC35" s="378"/>
      <c r="AD35" s="378"/>
      <c r="AE35" s="378"/>
      <c r="AF35" s="378"/>
      <c r="AG35" s="378"/>
      <c r="AH35" s="378"/>
      <c r="AI35" s="378"/>
      <c r="AJ35" s="378"/>
      <c r="AK35" s="378"/>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79" t="s">
        <v>260</v>
      </c>
      <c r="C37" s="379"/>
      <c r="D37" s="379"/>
      <c r="E37" s="379"/>
      <c r="F37" s="379"/>
      <c r="G37" s="379"/>
      <c r="H37" s="379"/>
      <c r="I37" s="379"/>
      <c r="J37" s="379"/>
      <c r="K37" s="379"/>
      <c r="L37" s="379"/>
      <c r="M37" s="379"/>
      <c r="N37" s="379"/>
      <c r="O37" s="379"/>
      <c r="P37" s="379"/>
      <c r="Q37" s="379"/>
      <c r="R37" s="379"/>
      <c r="S37" s="111"/>
      <c r="T37" s="111"/>
      <c r="U37" s="380" t="s">
        <v>221</v>
      </c>
      <c r="V37" s="380"/>
      <c r="W37" s="380"/>
      <c r="X37" s="380"/>
      <c r="Y37" s="380"/>
      <c r="Z37" s="380"/>
      <c r="AA37" s="380"/>
      <c r="AB37" s="380"/>
      <c r="AC37" s="380"/>
      <c r="AD37" s="380"/>
      <c r="AE37" s="380"/>
      <c r="AF37" s="380"/>
      <c r="AG37" s="380"/>
      <c r="AH37" s="380"/>
      <c r="AI37" s="380"/>
      <c r="AJ37" s="380"/>
      <c r="AK37" s="380"/>
      <c r="AL37" s="125"/>
      <c r="AM37" s="32"/>
      <c r="AN37" s="32"/>
      <c r="AO37" s="32"/>
    </row>
    <row r="38" spans="1:41" ht="15" customHeight="1" x14ac:dyDescent="0.2">
      <c r="A38" s="124"/>
      <c r="B38" s="379"/>
      <c r="C38" s="379"/>
      <c r="D38" s="379"/>
      <c r="E38" s="379"/>
      <c r="F38" s="379"/>
      <c r="G38" s="379"/>
      <c r="H38" s="379"/>
      <c r="I38" s="379"/>
      <c r="J38" s="379"/>
      <c r="K38" s="379"/>
      <c r="L38" s="379"/>
      <c r="M38" s="379"/>
      <c r="N38" s="379"/>
      <c r="O38" s="379"/>
      <c r="P38" s="379"/>
      <c r="Q38" s="379"/>
      <c r="R38" s="379"/>
      <c r="S38" s="111"/>
      <c r="T38" s="111"/>
      <c r="U38" s="380"/>
      <c r="V38" s="380"/>
      <c r="W38" s="380"/>
      <c r="X38" s="380"/>
      <c r="Y38" s="380"/>
      <c r="Z38" s="380"/>
      <c r="AA38" s="380"/>
      <c r="AB38" s="380"/>
      <c r="AC38" s="380"/>
      <c r="AD38" s="380"/>
      <c r="AE38" s="380"/>
      <c r="AF38" s="380"/>
      <c r="AG38" s="380"/>
      <c r="AH38" s="380"/>
      <c r="AI38" s="380"/>
      <c r="AJ38" s="380"/>
      <c r="AK38" s="380"/>
      <c r="AL38" s="125"/>
      <c r="AM38" s="32"/>
      <c r="AN38" s="32"/>
      <c r="AO38" s="32"/>
    </row>
    <row r="39" spans="1:41" ht="16.5" customHeight="1" x14ac:dyDescent="0.2">
      <c r="A39" s="124"/>
      <c r="B39" s="379"/>
      <c r="C39" s="379"/>
      <c r="D39" s="379"/>
      <c r="E39" s="379"/>
      <c r="F39" s="379"/>
      <c r="G39" s="379"/>
      <c r="H39" s="379"/>
      <c r="I39" s="379"/>
      <c r="J39" s="379"/>
      <c r="K39" s="379"/>
      <c r="L39" s="379"/>
      <c r="M39" s="379"/>
      <c r="N39" s="379"/>
      <c r="O39" s="379"/>
      <c r="P39" s="379"/>
      <c r="Q39" s="379"/>
      <c r="R39" s="379"/>
      <c r="S39" s="111"/>
      <c r="T39" s="111"/>
      <c r="U39" s="380"/>
      <c r="V39" s="380"/>
      <c r="W39" s="380"/>
      <c r="X39" s="380"/>
      <c r="Y39" s="380"/>
      <c r="Z39" s="380"/>
      <c r="AA39" s="380"/>
      <c r="AB39" s="380"/>
      <c r="AC39" s="380"/>
      <c r="AD39" s="380"/>
      <c r="AE39" s="380"/>
      <c r="AF39" s="380"/>
      <c r="AG39" s="380"/>
      <c r="AH39" s="380"/>
      <c r="AI39" s="380"/>
      <c r="AJ39" s="380"/>
      <c r="AK39" s="380"/>
      <c r="AL39" s="125"/>
      <c r="AM39" s="32"/>
      <c r="AN39" s="32"/>
      <c r="AO39" s="32"/>
    </row>
    <row r="40" spans="1:41" ht="15" customHeight="1" x14ac:dyDescent="0.2">
      <c r="A40" s="124"/>
      <c r="B40" s="315" t="s">
        <v>222</v>
      </c>
      <c r="C40" s="381" t="s">
        <v>223</v>
      </c>
      <c r="D40" s="381"/>
      <c r="E40" s="381"/>
      <c r="F40" s="381"/>
      <c r="G40" s="381"/>
      <c r="H40" s="381"/>
      <c r="I40" s="381"/>
      <c r="J40" s="381"/>
      <c r="K40" s="381"/>
      <c r="L40" s="381"/>
      <c r="M40" s="381"/>
      <c r="N40" s="381"/>
      <c r="O40" s="381"/>
      <c r="P40" s="381"/>
      <c r="Q40" s="381"/>
      <c r="R40" s="381"/>
      <c r="S40" s="111"/>
      <c r="T40" s="111"/>
      <c r="U40" s="376" t="s">
        <v>224</v>
      </c>
      <c r="V40" s="376"/>
      <c r="W40" s="376"/>
      <c r="X40" s="376"/>
      <c r="Y40" s="376"/>
      <c r="Z40" s="376"/>
      <c r="AA40" s="376"/>
      <c r="AB40" s="376"/>
      <c r="AC40" s="376"/>
      <c r="AD40" s="376"/>
      <c r="AE40" s="376"/>
      <c r="AF40" s="376"/>
      <c r="AG40" s="376"/>
      <c r="AH40" s="376"/>
      <c r="AI40" s="376"/>
      <c r="AJ40" s="376"/>
      <c r="AK40" s="128" t="s">
        <v>222</v>
      </c>
      <c r="AL40" s="125"/>
      <c r="AM40" s="32"/>
      <c r="AN40" s="32"/>
      <c r="AO40" s="32"/>
    </row>
    <row r="41" spans="1:41" ht="15" customHeight="1" x14ac:dyDescent="0.2">
      <c r="A41" s="124"/>
      <c r="B41" s="315" t="s">
        <v>225</v>
      </c>
      <c r="C41" s="381" t="s">
        <v>226</v>
      </c>
      <c r="D41" s="381"/>
      <c r="E41" s="381"/>
      <c r="F41" s="381"/>
      <c r="G41" s="381"/>
      <c r="H41" s="381"/>
      <c r="I41" s="381"/>
      <c r="J41" s="381"/>
      <c r="K41" s="381"/>
      <c r="L41" s="381"/>
      <c r="M41" s="381"/>
      <c r="N41" s="381"/>
      <c r="O41" s="381"/>
      <c r="P41" s="381"/>
      <c r="Q41" s="381"/>
      <c r="R41" s="381"/>
      <c r="S41" s="111"/>
      <c r="T41" s="111"/>
      <c r="U41" s="376" t="s">
        <v>227</v>
      </c>
      <c r="V41" s="376"/>
      <c r="W41" s="376"/>
      <c r="X41" s="376"/>
      <c r="Y41" s="376"/>
      <c r="Z41" s="376"/>
      <c r="AA41" s="376"/>
      <c r="AB41" s="376"/>
      <c r="AC41" s="376"/>
      <c r="AD41" s="376"/>
      <c r="AE41" s="376"/>
      <c r="AF41" s="376"/>
      <c r="AG41" s="376"/>
      <c r="AH41" s="376"/>
      <c r="AI41" s="376"/>
      <c r="AJ41" s="376"/>
      <c r="AK41" s="128" t="s">
        <v>225</v>
      </c>
      <c r="AL41" s="125"/>
      <c r="AM41" s="32"/>
      <c r="AN41" s="32"/>
      <c r="AO41" s="32"/>
    </row>
    <row r="42" spans="1:41" ht="15" customHeight="1" x14ac:dyDescent="0.2">
      <c r="A42" s="118"/>
      <c r="B42" s="315" t="s">
        <v>228</v>
      </c>
      <c r="C42" s="381" t="s">
        <v>229</v>
      </c>
      <c r="D42" s="381"/>
      <c r="E42" s="381"/>
      <c r="F42" s="381"/>
      <c r="G42" s="381"/>
      <c r="H42" s="381"/>
      <c r="I42" s="381"/>
      <c r="J42" s="381"/>
      <c r="K42" s="381"/>
      <c r="L42" s="381"/>
      <c r="M42" s="381"/>
      <c r="N42" s="381"/>
      <c r="O42" s="381"/>
      <c r="P42" s="381"/>
      <c r="Q42" s="381"/>
      <c r="R42" s="381"/>
      <c r="S42" s="111"/>
      <c r="T42" s="111"/>
      <c r="U42" s="376" t="s">
        <v>230</v>
      </c>
      <c r="V42" s="376"/>
      <c r="W42" s="376"/>
      <c r="X42" s="376"/>
      <c r="Y42" s="376"/>
      <c r="Z42" s="376"/>
      <c r="AA42" s="376"/>
      <c r="AB42" s="376"/>
      <c r="AC42" s="376"/>
      <c r="AD42" s="376"/>
      <c r="AE42" s="376"/>
      <c r="AF42" s="376"/>
      <c r="AG42" s="376"/>
      <c r="AH42" s="376"/>
      <c r="AI42" s="376"/>
      <c r="AJ42" s="376"/>
      <c r="AK42" s="128" t="s">
        <v>228</v>
      </c>
      <c r="AL42" s="125"/>
      <c r="AM42" s="32"/>
      <c r="AN42" s="32"/>
      <c r="AO42" s="32"/>
    </row>
    <row r="43" spans="1:41" ht="18.75" customHeight="1" x14ac:dyDescent="0.2">
      <c r="A43" s="118"/>
      <c r="B43" s="315" t="s">
        <v>231</v>
      </c>
      <c r="C43" s="381" t="s">
        <v>232</v>
      </c>
      <c r="D43" s="381"/>
      <c r="E43" s="381"/>
      <c r="F43" s="381"/>
      <c r="G43" s="381"/>
      <c r="H43" s="381"/>
      <c r="I43" s="381"/>
      <c r="J43" s="381"/>
      <c r="K43" s="381"/>
      <c r="L43" s="381"/>
      <c r="M43" s="381"/>
      <c r="N43" s="381"/>
      <c r="O43" s="381"/>
      <c r="P43" s="381"/>
      <c r="Q43" s="381"/>
      <c r="R43" s="381"/>
      <c r="S43" s="111"/>
      <c r="T43" s="111"/>
      <c r="U43" s="376" t="s">
        <v>233</v>
      </c>
      <c r="V43" s="376"/>
      <c r="W43" s="376"/>
      <c r="X43" s="376"/>
      <c r="Y43" s="376"/>
      <c r="Z43" s="376"/>
      <c r="AA43" s="376"/>
      <c r="AB43" s="376"/>
      <c r="AC43" s="376"/>
      <c r="AD43" s="376"/>
      <c r="AE43" s="376"/>
      <c r="AF43" s="376"/>
      <c r="AG43" s="376"/>
      <c r="AH43" s="376"/>
      <c r="AI43" s="376"/>
      <c r="AJ43" s="376"/>
      <c r="AK43" s="128" t="s">
        <v>231</v>
      </c>
      <c r="AL43" s="125"/>
      <c r="AM43" s="32"/>
      <c r="AN43" s="32"/>
      <c r="AO43" s="32"/>
    </row>
    <row r="44" spans="1:41" ht="15" customHeight="1" x14ac:dyDescent="0.2">
      <c r="A44" s="124"/>
      <c r="B44" s="381" t="s">
        <v>372</v>
      </c>
      <c r="C44" s="381"/>
      <c r="D44" s="381"/>
      <c r="E44" s="381"/>
      <c r="F44" s="381"/>
      <c r="G44" s="381"/>
      <c r="H44" s="381"/>
      <c r="I44" s="381"/>
      <c r="J44" s="381"/>
      <c r="K44" s="381"/>
      <c r="L44" s="381"/>
      <c r="M44" s="381"/>
      <c r="N44" s="381"/>
      <c r="O44" s="381"/>
      <c r="P44" s="381"/>
      <c r="Q44" s="381"/>
      <c r="R44" s="381"/>
      <c r="S44" s="111"/>
      <c r="T44" s="111"/>
      <c r="U44" s="376" t="s">
        <v>373</v>
      </c>
      <c r="V44" s="376"/>
      <c r="W44" s="376"/>
      <c r="X44" s="376"/>
      <c r="Y44" s="376"/>
      <c r="Z44" s="376"/>
      <c r="AA44" s="376"/>
      <c r="AB44" s="376"/>
      <c r="AC44" s="376"/>
      <c r="AD44" s="376"/>
      <c r="AE44" s="376"/>
      <c r="AF44" s="376"/>
      <c r="AG44" s="376"/>
      <c r="AH44" s="376"/>
      <c r="AI44" s="376"/>
      <c r="AJ44" s="376"/>
      <c r="AK44" s="376"/>
      <c r="AL44" s="125"/>
      <c r="AM44" s="32"/>
      <c r="AN44" s="32"/>
      <c r="AO44" s="32"/>
    </row>
    <row r="45" spans="1:41" ht="15" customHeight="1" x14ac:dyDescent="0.2">
      <c r="A45" s="124"/>
      <c r="B45" s="381"/>
      <c r="C45" s="381"/>
      <c r="D45" s="381"/>
      <c r="E45" s="381"/>
      <c r="F45" s="381"/>
      <c r="G45" s="381"/>
      <c r="H45" s="381"/>
      <c r="I45" s="381"/>
      <c r="J45" s="381"/>
      <c r="K45" s="381"/>
      <c r="L45" s="381"/>
      <c r="M45" s="381"/>
      <c r="N45" s="381"/>
      <c r="O45" s="381"/>
      <c r="P45" s="381"/>
      <c r="Q45" s="381"/>
      <c r="R45" s="381"/>
      <c r="S45" s="111"/>
      <c r="T45" s="111"/>
      <c r="U45" s="376"/>
      <c r="V45" s="376"/>
      <c r="W45" s="376"/>
      <c r="X45" s="376"/>
      <c r="Y45" s="376"/>
      <c r="Z45" s="376"/>
      <c r="AA45" s="376"/>
      <c r="AB45" s="376"/>
      <c r="AC45" s="376"/>
      <c r="AD45" s="376"/>
      <c r="AE45" s="376"/>
      <c r="AF45" s="376"/>
      <c r="AG45" s="376"/>
      <c r="AH45" s="376"/>
      <c r="AI45" s="376"/>
      <c r="AJ45" s="376"/>
      <c r="AK45" s="376"/>
      <c r="AL45" s="125"/>
      <c r="AM45" s="32"/>
      <c r="AN45" s="32"/>
      <c r="AO45" s="32"/>
    </row>
    <row r="46" spans="1:41" ht="15" customHeight="1" x14ac:dyDescent="0.2">
      <c r="A46" s="124"/>
      <c r="B46" s="381"/>
      <c r="C46" s="381"/>
      <c r="D46" s="381"/>
      <c r="E46" s="381"/>
      <c r="F46" s="381"/>
      <c r="G46" s="381"/>
      <c r="H46" s="381"/>
      <c r="I46" s="381"/>
      <c r="J46" s="381"/>
      <c r="K46" s="381"/>
      <c r="L46" s="381"/>
      <c r="M46" s="381"/>
      <c r="N46" s="381"/>
      <c r="O46" s="381"/>
      <c r="P46" s="381"/>
      <c r="Q46" s="381"/>
      <c r="R46" s="381"/>
      <c r="S46" s="111"/>
      <c r="T46" s="111"/>
      <c r="U46" s="376"/>
      <c r="V46" s="376"/>
      <c r="W46" s="376"/>
      <c r="X46" s="376"/>
      <c r="Y46" s="376"/>
      <c r="Z46" s="376"/>
      <c r="AA46" s="376"/>
      <c r="AB46" s="376"/>
      <c r="AC46" s="376"/>
      <c r="AD46" s="376"/>
      <c r="AE46" s="376"/>
      <c r="AF46" s="376"/>
      <c r="AG46" s="376"/>
      <c r="AH46" s="376"/>
      <c r="AI46" s="376"/>
      <c r="AJ46" s="376"/>
      <c r="AK46" s="376"/>
      <c r="AL46" s="125"/>
      <c r="AM46" s="32"/>
      <c r="AN46" s="32"/>
      <c r="AO46" s="32"/>
    </row>
    <row r="47" spans="1:41" ht="15" customHeight="1" x14ac:dyDescent="0.2">
      <c r="A47" s="124"/>
      <c r="B47" s="381"/>
      <c r="C47" s="381"/>
      <c r="D47" s="381"/>
      <c r="E47" s="381"/>
      <c r="F47" s="381"/>
      <c r="G47" s="381"/>
      <c r="H47" s="381"/>
      <c r="I47" s="381"/>
      <c r="J47" s="381"/>
      <c r="K47" s="381"/>
      <c r="L47" s="381"/>
      <c r="M47" s="381"/>
      <c r="N47" s="381"/>
      <c r="O47" s="381"/>
      <c r="P47" s="381"/>
      <c r="Q47" s="381"/>
      <c r="R47" s="381"/>
      <c r="S47" s="111"/>
      <c r="T47" s="111"/>
      <c r="U47" s="376"/>
      <c r="V47" s="376"/>
      <c r="W47" s="376"/>
      <c r="X47" s="376"/>
      <c r="Y47" s="376"/>
      <c r="Z47" s="376"/>
      <c r="AA47" s="376"/>
      <c r="AB47" s="376"/>
      <c r="AC47" s="376"/>
      <c r="AD47" s="376"/>
      <c r="AE47" s="376"/>
      <c r="AF47" s="376"/>
      <c r="AG47" s="376"/>
      <c r="AH47" s="376"/>
      <c r="AI47" s="376"/>
      <c r="AJ47" s="376"/>
      <c r="AK47" s="376"/>
      <c r="AL47" s="125"/>
      <c r="AM47" s="32"/>
      <c r="AN47" s="32"/>
      <c r="AO47" s="32"/>
    </row>
    <row r="48" spans="1:41" ht="15" customHeight="1" x14ac:dyDescent="0.2">
      <c r="A48" s="124"/>
      <c r="B48" s="381"/>
      <c r="C48" s="381"/>
      <c r="D48" s="381"/>
      <c r="E48" s="381"/>
      <c r="F48" s="381"/>
      <c r="G48" s="381"/>
      <c r="H48" s="381"/>
      <c r="I48" s="381"/>
      <c r="J48" s="381"/>
      <c r="K48" s="381"/>
      <c r="L48" s="381"/>
      <c r="M48" s="381"/>
      <c r="N48" s="381"/>
      <c r="O48" s="381"/>
      <c r="P48" s="381"/>
      <c r="Q48" s="381"/>
      <c r="R48" s="381"/>
      <c r="S48" s="111"/>
      <c r="T48" s="111"/>
      <c r="U48" s="376"/>
      <c r="V48" s="376"/>
      <c r="W48" s="376"/>
      <c r="X48" s="376"/>
      <c r="Y48" s="376"/>
      <c r="Z48" s="376"/>
      <c r="AA48" s="376"/>
      <c r="AB48" s="376"/>
      <c r="AC48" s="376"/>
      <c r="AD48" s="376"/>
      <c r="AE48" s="376"/>
      <c r="AF48" s="376"/>
      <c r="AG48" s="376"/>
      <c r="AH48" s="376"/>
      <c r="AI48" s="376"/>
      <c r="AJ48" s="376"/>
      <c r="AK48" s="376"/>
      <c r="AL48" s="125"/>
      <c r="AM48" s="32"/>
      <c r="AN48" s="32"/>
      <c r="AO48" s="32"/>
    </row>
    <row r="49" spans="1:55" ht="30" customHeight="1" x14ac:dyDescent="0.2">
      <c r="A49" s="124"/>
      <c r="B49" s="381"/>
      <c r="C49" s="381"/>
      <c r="D49" s="381"/>
      <c r="E49" s="381"/>
      <c r="F49" s="381"/>
      <c r="G49" s="381"/>
      <c r="H49" s="381"/>
      <c r="I49" s="381"/>
      <c r="J49" s="381"/>
      <c r="K49" s="381"/>
      <c r="L49" s="381"/>
      <c r="M49" s="381"/>
      <c r="N49" s="381"/>
      <c r="O49" s="381"/>
      <c r="P49" s="381"/>
      <c r="Q49" s="381"/>
      <c r="R49" s="381"/>
      <c r="S49" s="111"/>
      <c r="T49" s="111"/>
      <c r="U49" s="376"/>
      <c r="V49" s="376"/>
      <c r="W49" s="376"/>
      <c r="X49" s="376"/>
      <c r="Y49" s="376"/>
      <c r="Z49" s="376"/>
      <c r="AA49" s="376"/>
      <c r="AB49" s="376"/>
      <c r="AC49" s="376"/>
      <c r="AD49" s="376"/>
      <c r="AE49" s="376"/>
      <c r="AF49" s="376"/>
      <c r="AG49" s="376"/>
      <c r="AH49" s="376"/>
      <c r="AI49" s="376"/>
      <c r="AJ49" s="376"/>
      <c r="AK49" s="376"/>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14"/>
      <c r="V50" s="314"/>
      <c r="W50" s="314"/>
      <c r="X50" s="314"/>
      <c r="Y50" s="314"/>
      <c r="Z50" s="314"/>
      <c r="AA50" s="314"/>
      <c r="AB50" s="314"/>
      <c r="AC50" s="314"/>
      <c r="AD50" s="314"/>
      <c r="AE50" s="314"/>
      <c r="AF50" s="314"/>
      <c r="AG50" s="314"/>
      <c r="AH50" s="314"/>
      <c r="AI50" s="314"/>
      <c r="AJ50" s="314"/>
      <c r="AK50" s="314"/>
      <c r="AL50" s="115"/>
      <c r="AM50" s="32"/>
      <c r="AN50" s="32"/>
      <c r="AO50" s="32"/>
    </row>
    <row r="51" spans="1:55" ht="15" customHeight="1" x14ac:dyDescent="0.2">
      <c r="A51" s="116"/>
      <c r="B51" s="377" t="s">
        <v>234</v>
      </c>
      <c r="C51" s="377"/>
      <c r="D51" s="377"/>
      <c r="E51" s="377"/>
      <c r="F51" s="377"/>
      <c r="G51" s="377"/>
      <c r="H51" s="377"/>
      <c r="I51" s="377"/>
      <c r="J51" s="377"/>
      <c r="K51" s="377"/>
      <c r="L51" s="377"/>
      <c r="M51" s="377"/>
      <c r="N51" s="377"/>
      <c r="O51" s="377"/>
      <c r="P51" s="377"/>
      <c r="Q51" s="377"/>
      <c r="R51" s="377"/>
      <c r="S51" s="111"/>
      <c r="T51" s="111"/>
      <c r="U51" s="378" t="s">
        <v>235</v>
      </c>
      <c r="V51" s="378"/>
      <c r="W51" s="378"/>
      <c r="X51" s="378"/>
      <c r="Y51" s="378"/>
      <c r="Z51" s="378"/>
      <c r="AA51" s="378"/>
      <c r="AB51" s="378"/>
      <c r="AC51" s="378"/>
      <c r="AD51" s="378"/>
      <c r="AE51" s="378"/>
      <c r="AF51" s="378"/>
      <c r="AG51" s="378"/>
      <c r="AH51" s="378"/>
      <c r="AI51" s="378"/>
      <c r="AJ51" s="378"/>
      <c r="AK51" s="378"/>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75" t="s">
        <v>236</v>
      </c>
      <c r="C53" s="375"/>
      <c r="D53" s="375"/>
      <c r="E53" s="375"/>
      <c r="F53" s="375"/>
      <c r="G53" s="375"/>
      <c r="H53" s="375"/>
      <c r="I53" s="375"/>
      <c r="J53" s="375"/>
      <c r="K53" s="375"/>
      <c r="L53" s="375"/>
      <c r="M53" s="375"/>
      <c r="N53" s="375"/>
      <c r="O53" s="375"/>
      <c r="P53" s="375"/>
      <c r="Q53" s="375"/>
      <c r="R53" s="375"/>
      <c r="S53" s="111"/>
      <c r="T53" s="111"/>
      <c r="U53" s="376" t="s">
        <v>237</v>
      </c>
      <c r="V53" s="376"/>
      <c r="W53" s="376"/>
      <c r="X53" s="376"/>
      <c r="Y53" s="376"/>
      <c r="Z53" s="376"/>
      <c r="AA53" s="376"/>
      <c r="AB53" s="376"/>
      <c r="AC53" s="376"/>
      <c r="AD53" s="376"/>
      <c r="AE53" s="376"/>
      <c r="AF53" s="376"/>
      <c r="AG53" s="376"/>
      <c r="AH53" s="376"/>
      <c r="AI53" s="376"/>
      <c r="AJ53" s="376"/>
      <c r="AK53" s="376"/>
      <c r="AL53" s="123"/>
      <c r="AM53" s="32"/>
      <c r="AN53" s="32"/>
      <c r="AO53" s="32"/>
    </row>
    <row r="54" spans="1:55" ht="27" customHeight="1" x14ac:dyDescent="0.2">
      <c r="A54" s="124"/>
      <c r="B54" s="375"/>
      <c r="C54" s="375"/>
      <c r="D54" s="375"/>
      <c r="E54" s="375"/>
      <c r="F54" s="375"/>
      <c r="G54" s="375"/>
      <c r="H54" s="375"/>
      <c r="I54" s="375"/>
      <c r="J54" s="375"/>
      <c r="K54" s="375"/>
      <c r="L54" s="375"/>
      <c r="M54" s="375"/>
      <c r="N54" s="375"/>
      <c r="O54" s="375"/>
      <c r="P54" s="375"/>
      <c r="Q54" s="375"/>
      <c r="R54" s="375"/>
      <c r="S54" s="111"/>
      <c r="T54" s="111"/>
      <c r="U54" s="376"/>
      <c r="V54" s="376"/>
      <c r="W54" s="376"/>
      <c r="X54" s="376"/>
      <c r="Y54" s="376"/>
      <c r="Z54" s="376"/>
      <c r="AA54" s="376"/>
      <c r="AB54" s="376"/>
      <c r="AC54" s="376"/>
      <c r="AD54" s="376"/>
      <c r="AE54" s="376"/>
      <c r="AF54" s="376"/>
      <c r="AG54" s="376"/>
      <c r="AH54" s="376"/>
      <c r="AI54" s="376"/>
      <c r="AJ54" s="376"/>
      <c r="AK54" s="376"/>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14"/>
      <c r="V55" s="314"/>
      <c r="W55" s="314"/>
      <c r="X55" s="314"/>
      <c r="Y55" s="314"/>
      <c r="Z55" s="314"/>
      <c r="AA55" s="314"/>
      <c r="AB55" s="314"/>
      <c r="AC55" s="314"/>
      <c r="AD55" s="314"/>
      <c r="AE55" s="314"/>
      <c r="AF55" s="314"/>
      <c r="AG55" s="314"/>
      <c r="AH55" s="314"/>
      <c r="AI55" s="314"/>
      <c r="AJ55" s="314"/>
      <c r="AK55" s="314"/>
      <c r="AL55" s="115"/>
      <c r="AM55" s="32"/>
      <c r="AN55" s="32"/>
      <c r="AO55" s="32"/>
    </row>
    <row r="56" spans="1:55" ht="15" customHeight="1" x14ac:dyDescent="0.2">
      <c r="A56" s="116"/>
      <c r="B56" s="377" t="s">
        <v>261</v>
      </c>
      <c r="C56" s="377"/>
      <c r="D56" s="377"/>
      <c r="E56" s="377"/>
      <c r="F56" s="377"/>
      <c r="G56" s="377"/>
      <c r="H56" s="377"/>
      <c r="I56" s="377"/>
      <c r="J56" s="377"/>
      <c r="K56" s="377"/>
      <c r="L56" s="377"/>
      <c r="M56" s="377"/>
      <c r="N56" s="377"/>
      <c r="O56" s="377"/>
      <c r="P56" s="377"/>
      <c r="Q56" s="377"/>
      <c r="R56" s="377"/>
      <c r="S56" s="111"/>
      <c r="T56" s="111"/>
      <c r="U56" s="378" t="s">
        <v>238</v>
      </c>
      <c r="V56" s="378"/>
      <c r="W56" s="378"/>
      <c r="X56" s="378"/>
      <c r="Y56" s="378"/>
      <c r="Z56" s="378"/>
      <c r="AA56" s="378"/>
      <c r="AB56" s="378"/>
      <c r="AC56" s="378"/>
      <c r="AD56" s="378"/>
      <c r="AE56" s="378"/>
      <c r="AF56" s="378"/>
      <c r="AG56" s="378"/>
      <c r="AH56" s="378"/>
      <c r="AI56" s="378"/>
      <c r="AJ56" s="378"/>
      <c r="AK56" s="378"/>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79" t="s">
        <v>371</v>
      </c>
      <c r="C58" s="379"/>
      <c r="D58" s="379"/>
      <c r="E58" s="379"/>
      <c r="F58" s="379"/>
      <c r="G58" s="379"/>
      <c r="H58" s="379"/>
      <c r="I58" s="379"/>
      <c r="J58" s="379"/>
      <c r="K58" s="379"/>
      <c r="L58" s="379"/>
      <c r="M58" s="379"/>
      <c r="N58" s="379"/>
      <c r="O58" s="379"/>
      <c r="P58" s="379"/>
      <c r="Q58" s="379"/>
      <c r="R58" s="379"/>
      <c r="S58" s="111"/>
      <c r="T58" s="111"/>
      <c r="U58" s="376" t="s">
        <v>374</v>
      </c>
      <c r="V58" s="376"/>
      <c r="W58" s="376"/>
      <c r="X58" s="376"/>
      <c r="Y58" s="376"/>
      <c r="Z58" s="376"/>
      <c r="AA58" s="376"/>
      <c r="AB58" s="376"/>
      <c r="AC58" s="376"/>
      <c r="AD58" s="376"/>
      <c r="AE58" s="376"/>
      <c r="AF58" s="376"/>
      <c r="AG58" s="376"/>
      <c r="AH58" s="376"/>
      <c r="AI58" s="376"/>
      <c r="AJ58" s="376"/>
      <c r="AK58" s="376"/>
      <c r="AL58" s="123"/>
      <c r="AM58" s="32"/>
      <c r="AN58" s="32"/>
      <c r="AO58" s="32"/>
    </row>
    <row r="59" spans="1:55" ht="15" customHeight="1" x14ac:dyDescent="0.2">
      <c r="A59" s="124"/>
      <c r="B59" s="379"/>
      <c r="C59" s="379"/>
      <c r="D59" s="379"/>
      <c r="E59" s="379"/>
      <c r="F59" s="379"/>
      <c r="G59" s="379"/>
      <c r="H59" s="379"/>
      <c r="I59" s="379"/>
      <c r="J59" s="379"/>
      <c r="K59" s="379"/>
      <c r="L59" s="379"/>
      <c r="M59" s="379"/>
      <c r="N59" s="379"/>
      <c r="O59" s="379"/>
      <c r="P59" s="379"/>
      <c r="Q59" s="379"/>
      <c r="R59" s="379"/>
      <c r="S59" s="111"/>
      <c r="T59" s="111"/>
      <c r="U59" s="376"/>
      <c r="V59" s="376"/>
      <c r="W59" s="376"/>
      <c r="X59" s="376"/>
      <c r="Y59" s="376"/>
      <c r="Z59" s="376"/>
      <c r="AA59" s="376"/>
      <c r="AB59" s="376"/>
      <c r="AC59" s="376"/>
      <c r="AD59" s="376"/>
      <c r="AE59" s="376"/>
      <c r="AF59" s="376"/>
      <c r="AG59" s="376"/>
      <c r="AH59" s="376"/>
      <c r="AI59" s="376"/>
      <c r="AJ59" s="376"/>
      <c r="AK59" s="376"/>
      <c r="AL59" s="125"/>
      <c r="AM59" s="32"/>
      <c r="AN59" s="32"/>
      <c r="AO59" s="32"/>
    </row>
    <row r="60" spans="1:55" ht="15" customHeight="1" x14ac:dyDescent="0.2">
      <c r="A60" s="124"/>
      <c r="B60" s="379"/>
      <c r="C60" s="379"/>
      <c r="D60" s="379"/>
      <c r="E60" s="379"/>
      <c r="F60" s="379"/>
      <c r="G60" s="379"/>
      <c r="H60" s="379"/>
      <c r="I60" s="379"/>
      <c r="J60" s="379"/>
      <c r="K60" s="379"/>
      <c r="L60" s="379"/>
      <c r="M60" s="379"/>
      <c r="N60" s="379"/>
      <c r="O60" s="379"/>
      <c r="P60" s="379"/>
      <c r="Q60" s="379"/>
      <c r="R60" s="379"/>
      <c r="S60" s="111"/>
      <c r="T60" s="111"/>
      <c r="U60" s="376"/>
      <c r="V60" s="376"/>
      <c r="W60" s="376"/>
      <c r="X60" s="376"/>
      <c r="Y60" s="376"/>
      <c r="Z60" s="376"/>
      <c r="AA60" s="376"/>
      <c r="AB60" s="376"/>
      <c r="AC60" s="376"/>
      <c r="AD60" s="376"/>
      <c r="AE60" s="376"/>
      <c r="AF60" s="376"/>
      <c r="AG60" s="376"/>
      <c r="AH60" s="376"/>
      <c r="AI60" s="376"/>
      <c r="AJ60" s="376"/>
      <c r="AK60" s="376"/>
      <c r="AL60" s="125"/>
      <c r="AM60" s="32"/>
      <c r="AN60" s="32"/>
      <c r="AO60" s="32"/>
    </row>
    <row r="61" spans="1:55" ht="15" customHeight="1" x14ac:dyDescent="0.2">
      <c r="A61" s="124"/>
      <c r="B61" s="379"/>
      <c r="C61" s="379"/>
      <c r="D61" s="379"/>
      <c r="E61" s="379"/>
      <c r="F61" s="379"/>
      <c r="G61" s="379"/>
      <c r="H61" s="379"/>
      <c r="I61" s="379"/>
      <c r="J61" s="379"/>
      <c r="K61" s="379"/>
      <c r="L61" s="379"/>
      <c r="M61" s="379"/>
      <c r="N61" s="379"/>
      <c r="O61" s="379"/>
      <c r="P61" s="379"/>
      <c r="Q61" s="379"/>
      <c r="R61" s="379"/>
      <c r="S61" s="111"/>
      <c r="T61" s="111"/>
      <c r="U61" s="376"/>
      <c r="V61" s="376"/>
      <c r="W61" s="376"/>
      <c r="X61" s="376"/>
      <c r="Y61" s="376"/>
      <c r="Z61" s="376"/>
      <c r="AA61" s="376"/>
      <c r="AB61" s="376"/>
      <c r="AC61" s="376"/>
      <c r="AD61" s="376"/>
      <c r="AE61" s="376"/>
      <c r="AF61" s="376"/>
      <c r="AG61" s="376"/>
      <c r="AH61" s="376"/>
      <c r="AI61" s="376"/>
      <c r="AJ61" s="376"/>
      <c r="AK61" s="376"/>
      <c r="AL61" s="125"/>
      <c r="AM61" s="32"/>
      <c r="AN61" s="32"/>
      <c r="AO61" s="32"/>
    </row>
    <row r="62" spans="1:55" ht="15" customHeight="1" x14ac:dyDescent="0.2">
      <c r="A62" s="124"/>
      <c r="B62" s="379"/>
      <c r="C62" s="379"/>
      <c r="D62" s="379"/>
      <c r="E62" s="379"/>
      <c r="F62" s="379"/>
      <c r="G62" s="379"/>
      <c r="H62" s="379"/>
      <c r="I62" s="379"/>
      <c r="J62" s="379"/>
      <c r="K62" s="379"/>
      <c r="L62" s="379"/>
      <c r="M62" s="379"/>
      <c r="N62" s="379"/>
      <c r="O62" s="379"/>
      <c r="P62" s="379"/>
      <c r="Q62" s="379"/>
      <c r="R62" s="379"/>
      <c r="S62" s="111"/>
      <c r="T62" s="111"/>
      <c r="U62" s="376"/>
      <c r="V62" s="376"/>
      <c r="W62" s="376"/>
      <c r="X62" s="376"/>
      <c r="Y62" s="376"/>
      <c r="Z62" s="376"/>
      <c r="AA62" s="376"/>
      <c r="AB62" s="376"/>
      <c r="AC62" s="376"/>
      <c r="AD62" s="376"/>
      <c r="AE62" s="376"/>
      <c r="AF62" s="376"/>
      <c r="AG62" s="376"/>
      <c r="AH62" s="376"/>
      <c r="AI62" s="376"/>
      <c r="AJ62" s="376"/>
      <c r="AK62" s="376"/>
      <c r="AL62" s="125"/>
      <c r="AM62" s="32"/>
      <c r="AN62" s="32"/>
      <c r="AO62" s="32"/>
    </row>
    <row r="63" spans="1:55" ht="16.5" customHeight="1" x14ac:dyDescent="0.2">
      <c r="A63" s="124"/>
      <c r="B63" s="379"/>
      <c r="C63" s="379"/>
      <c r="D63" s="379"/>
      <c r="E63" s="379"/>
      <c r="F63" s="379"/>
      <c r="G63" s="379"/>
      <c r="H63" s="379"/>
      <c r="I63" s="379"/>
      <c r="J63" s="379"/>
      <c r="K63" s="379"/>
      <c r="L63" s="379"/>
      <c r="M63" s="379"/>
      <c r="N63" s="379"/>
      <c r="O63" s="379"/>
      <c r="P63" s="379"/>
      <c r="Q63" s="379"/>
      <c r="R63" s="379"/>
      <c r="S63" s="111"/>
      <c r="T63" s="111"/>
      <c r="U63" s="376"/>
      <c r="V63" s="376"/>
      <c r="W63" s="376"/>
      <c r="X63" s="376"/>
      <c r="Y63" s="376"/>
      <c r="Z63" s="376"/>
      <c r="AA63" s="376"/>
      <c r="AB63" s="376"/>
      <c r="AC63" s="376"/>
      <c r="AD63" s="376"/>
      <c r="AE63" s="376"/>
      <c r="AF63" s="376"/>
      <c r="AG63" s="376"/>
      <c r="AH63" s="376"/>
      <c r="AI63" s="376"/>
      <c r="AJ63" s="376"/>
      <c r="AK63" s="376"/>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14"/>
      <c r="V64" s="314"/>
      <c r="W64" s="314"/>
      <c r="X64" s="314"/>
      <c r="Y64" s="314"/>
      <c r="Z64" s="314"/>
      <c r="AA64" s="314"/>
      <c r="AB64" s="314"/>
      <c r="AC64" s="314"/>
      <c r="AD64" s="314"/>
      <c r="AE64" s="314"/>
      <c r="AF64" s="314"/>
      <c r="AG64" s="314"/>
      <c r="AH64" s="314"/>
      <c r="AI64" s="314"/>
      <c r="AJ64" s="314"/>
      <c r="AK64" s="314"/>
      <c r="AL64" s="115"/>
      <c r="AM64" s="32"/>
      <c r="AN64" s="32"/>
      <c r="AO64" s="32"/>
    </row>
    <row r="65" spans="1:41" ht="15" customHeight="1" x14ac:dyDescent="0.2">
      <c r="A65" s="116"/>
      <c r="B65" s="377" t="s">
        <v>239</v>
      </c>
      <c r="C65" s="377"/>
      <c r="D65" s="377"/>
      <c r="E65" s="377"/>
      <c r="F65" s="377"/>
      <c r="G65" s="377"/>
      <c r="H65" s="377"/>
      <c r="I65" s="377"/>
      <c r="J65" s="377"/>
      <c r="K65" s="377"/>
      <c r="L65" s="377"/>
      <c r="M65" s="377"/>
      <c r="N65" s="377"/>
      <c r="O65" s="377"/>
      <c r="P65" s="377"/>
      <c r="Q65" s="377"/>
      <c r="R65" s="377"/>
      <c r="S65" s="111"/>
      <c r="T65" s="111"/>
      <c r="U65" s="378" t="s">
        <v>240</v>
      </c>
      <c r="V65" s="378"/>
      <c r="W65" s="378"/>
      <c r="X65" s="378"/>
      <c r="Y65" s="378"/>
      <c r="Z65" s="378"/>
      <c r="AA65" s="378"/>
      <c r="AB65" s="378"/>
      <c r="AC65" s="378"/>
      <c r="AD65" s="378"/>
      <c r="AE65" s="378"/>
      <c r="AF65" s="378"/>
      <c r="AG65" s="378"/>
      <c r="AH65" s="378"/>
      <c r="AI65" s="378"/>
      <c r="AJ65" s="378"/>
      <c r="AK65" s="378"/>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79" t="s">
        <v>241</v>
      </c>
      <c r="C67" s="379"/>
      <c r="D67" s="379"/>
      <c r="E67" s="379"/>
      <c r="F67" s="379"/>
      <c r="G67" s="379"/>
      <c r="H67" s="379"/>
      <c r="I67" s="379"/>
      <c r="J67" s="379"/>
      <c r="K67" s="379"/>
      <c r="L67" s="379"/>
      <c r="M67" s="379"/>
      <c r="N67" s="379"/>
      <c r="O67" s="379"/>
      <c r="P67" s="379"/>
      <c r="Q67" s="379"/>
      <c r="R67" s="379"/>
      <c r="S67" s="111"/>
      <c r="T67" s="111"/>
      <c r="U67" s="380" t="s">
        <v>242</v>
      </c>
      <c r="V67" s="380"/>
      <c r="W67" s="380"/>
      <c r="X67" s="380"/>
      <c r="Y67" s="380"/>
      <c r="Z67" s="380"/>
      <c r="AA67" s="380"/>
      <c r="AB67" s="380"/>
      <c r="AC67" s="380"/>
      <c r="AD67" s="380"/>
      <c r="AE67" s="380"/>
      <c r="AF67" s="380"/>
      <c r="AG67" s="380"/>
      <c r="AH67" s="380"/>
      <c r="AI67" s="380"/>
      <c r="AJ67" s="380"/>
      <c r="AK67" s="380"/>
      <c r="AL67" s="123"/>
      <c r="AM67" s="32"/>
      <c r="AN67" s="32"/>
      <c r="AO67" s="32"/>
    </row>
    <row r="68" spans="1:41" ht="15" customHeight="1" x14ac:dyDescent="0.2">
      <c r="A68" s="124"/>
      <c r="B68" s="379"/>
      <c r="C68" s="379"/>
      <c r="D68" s="379"/>
      <c r="E68" s="379"/>
      <c r="F68" s="379"/>
      <c r="G68" s="379"/>
      <c r="H68" s="379"/>
      <c r="I68" s="379"/>
      <c r="J68" s="379"/>
      <c r="K68" s="379"/>
      <c r="L68" s="379"/>
      <c r="M68" s="379"/>
      <c r="N68" s="379"/>
      <c r="O68" s="379"/>
      <c r="P68" s="379"/>
      <c r="Q68" s="379"/>
      <c r="R68" s="379"/>
      <c r="S68" s="111"/>
      <c r="T68" s="111"/>
      <c r="U68" s="380"/>
      <c r="V68" s="380"/>
      <c r="W68" s="380"/>
      <c r="X68" s="380"/>
      <c r="Y68" s="380"/>
      <c r="Z68" s="380"/>
      <c r="AA68" s="380"/>
      <c r="AB68" s="380"/>
      <c r="AC68" s="380"/>
      <c r="AD68" s="380"/>
      <c r="AE68" s="380"/>
      <c r="AF68" s="380"/>
      <c r="AG68" s="380"/>
      <c r="AH68" s="380"/>
      <c r="AI68" s="380"/>
      <c r="AJ68" s="380"/>
      <c r="AK68" s="380"/>
      <c r="AL68" s="125"/>
      <c r="AM68" s="32"/>
      <c r="AN68" s="32"/>
      <c r="AO68" s="32"/>
    </row>
    <row r="69" spans="1:41" ht="15" customHeight="1" x14ac:dyDescent="0.2">
      <c r="A69" s="124"/>
      <c r="B69" s="379"/>
      <c r="C69" s="379"/>
      <c r="D69" s="379"/>
      <c r="E69" s="379"/>
      <c r="F69" s="379"/>
      <c r="G69" s="379"/>
      <c r="H69" s="379"/>
      <c r="I69" s="379"/>
      <c r="J69" s="379"/>
      <c r="K69" s="379"/>
      <c r="L69" s="379"/>
      <c r="M69" s="379"/>
      <c r="N69" s="379"/>
      <c r="O69" s="379"/>
      <c r="P69" s="379"/>
      <c r="Q69" s="379"/>
      <c r="R69" s="379"/>
      <c r="S69" s="111"/>
      <c r="T69" s="111"/>
      <c r="U69" s="380"/>
      <c r="V69" s="380"/>
      <c r="W69" s="380"/>
      <c r="X69" s="380"/>
      <c r="Y69" s="380"/>
      <c r="Z69" s="380"/>
      <c r="AA69" s="380"/>
      <c r="AB69" s="380"/>
      <c r="AC69" s="380"/>
      <c r="AD69" s="380"/>
      <c r="AE69" s="380"/>
      <c r="AF69" s="380"/>
      <c r="AG69" s="380"/>
      <c r="AH69" s="380"/>
      <c r="AI69" s="380"/>
      <c r="AJ69" s="380"/>
      <c r="AK69" s="380"/>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14"/>
      <c r="V70" s="314"/>
      <c r="W70" s="314"/>
      <c r="X70" s="314"/>
      <c r="Y70" s="314"/>
      <c r="Z70" s="314"/>
      <c r="AA70" s="314"/>
      <c r="AB70" s="314"/>
      <c r="AC70" s="314"/>
      <c r="AD70" s="314"/>
      <c r="AE70" s="314"/>
      <c r="AF70" s="314"/>
      <c r="AG70" s="314"/>
      <c r="AH70" s="314"/>
      <c r="AI70" s="314"/>
      <c r="AJ70" s="314"/>
      <c r="AK70" s="314"/>
      <c r="AL70" s="115"/>
      <c r="AM70" s="32"/>
      <c r="AN70" s="32"/>
      <c r="AO70" s="32"/>
    </row>
    <row r="71" spans="1:41" ht="15" customHeight="1" x14ac:dyDescent="0.2">
      <c r="A71" s="116"/>
      <c r="B71" s="377" t="s">
        <v>243</v>
      </c>
      <c r="C71" s="377"/>
      <c r="D71" s="377"/>
      <c r="E71" s="377"/>
      <c r="F71" s="377"/>
      <c r="G71" s="377"/>
      <c r="H71" s="377"/>
      <c r="I71" s="377"/>
      <c r="J71" s="377"/>
      <c r="K71" s="377"/>
      <c r="L71" s="377"/>
      <c r="M71" s="377"/>
      <c r="N71" s="377"/>
      <c r="O71" s="377"/>
      <c r="P71" s="377"/>
      <c r="Q71" s="377"/>
      <c r="R71" s="377"/>
      <c r="S71" s="111"/>
      <c r="T71" s="111"/>
      <c r="U71" s="378" t="s">
        <v>244</v>
      </c>
      <c r="V71" s="378"/>
      <c r="W71" s="378"/>
      <c r="X71" s="378"/>
      <c r="Y71" s="378"/>
      <c r="Z71" s="378"/>
      <c r="AA71" s="378"/>
      <c r="AB71" s="378"/>
      <c r="AC71" s="378"/>
      <c r="AD71" s="378"/>
      <c r="AE71" s="378"/>
      <c r="AF71" s="378"/>
      <c r="AG71" s="378"/>
      <c r="AH71" s="378"/>
      <c r="AI71" s="378"/>
      <c r="AJ71" s="378"/>
      <c r="AK71" s="378"/>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75" t="s">
        <v>245</v>
      </c>
      <c r="C73" s="375"/>
      <c r="D73" s="375"/>
      <c r="E73" s="375"/>
      <c r="F73" s="375"/>
      <c r="G73" s="375"/>
      <c r="H73" s="375"/>
      <c r="I73" s="375"/>
      <c r="J73" s="375"/>
      <c r="K73" s="375"/>
      <c r="L73" s="375"/>
      <c r="M73" s="375"/>
      <c r="N73" s="375"/>
      <c r="O73" s="375"/>
      <c r="P73" s="375"/>
      <c r="Q73" s="375"/>
      <c r="R73" s="375"/>
      <c r="S73" s="111"/>
      <c r="T73" s="111"/>
      <c r="U73" s="376" t="s">
        <v>246</v>
      </c>
      <c r="V73" s="376"/>
      <c r="W73" s="376"/>
      <c r="X73" s="376"/>
      <c r="Y73" s="376"/>
      <c r="Z73" s="376"/>
      <c r="AA73" s="376"/>
      <c r="AB73" s="376"/>
      <c r="AC73" s="376"/>
      <c r="AD73" s="376"/>
      <c r="AE73" s="376"/>
      <c r="AF73" s="376"/>
      <c r="AG73" s="376"/>
      <c r="AH73" s="376"/>
      <c r="AI73" s="376"/>
      <c r="AJ73" s="376"/>
      <c r="AK73" s="376"/>
      <c r="AL73" s="123"/>
      <c r="AM73" s="32"/>
      <c r="AN73" s="32"/>
      <c r="AO73" s="32"/>
    </row>
    <row r="74" spans="1:41" ht="15" customHeight="1" x14ac:dyDescent="0.2">
      <c r="A74" s="124"/>
      <c r="B74" s="375"/>
      <c r="C74" s="375"/>
      <c r="D74" s="375"/>
      <c r="E74" s="375"/>
      <c r="F74" s="375"/>
      <c r="G74" s="375"/>
      <c r="H74" s="375"/>
      <c r="I74" s="375"/>
      <c r="J74" s="375"/>
      <c r="K74" s="375"/>
      <c r="L74" s="375"/>
      <c r="M74" s="375"/>
      <c r="N74" s="375"/>
      <c r="O74" s="375"/>
      <c r="P74" s="375"/>
      <c r="Q74" s="375"/>
      <c r="R74" s="375"/>
      <c r="S74" s="111"/>
      <c r="T74" s="111"/>
      <c r="U74" s="376"/>
      <c r="V74" s="376"/>
      <c r="W74" s="376"/>
      <c r="X74" s="376"/>
      <c r="Y74" s="376"/>
      <c r="Z74" s="376"/>
      <c r="AA74" s="376"/>
      <c r="AB74" s="376"/>
      <c r="AC74" s="376"/>
      <c r="AD74" s="376"/>
      <c r="AE74" s="376"/>
      <c r="AF74" s="376"/>
      <c r="AG74" s="376"/>
      <c r="AH74" s="376"/>
      <c r="AI74" s="376"/>
      <c r="AJ74" s="376"/>
      <c r="AK74" s="376"/>
      <c r="AL74" s="125"/>
      <c r="AM74" s="32"/>
      <c r="AN74" s="32"/>
      <c r="AO74" s="32"/>
    </row>
    <row r="75" spans="1:41" ht="27.75" customHeight="1" x14ac:dyDescent="0.2">
      <c r="A75" s="124"/>
      <c r="B75" s="375"/>
      <c r="C75" s="375"/>
      <c r="D75" s="375"/>
      <c r="E75" s="375"/>
      <c r="F75" s="375"/>
      <c r="G75" s="375"/>
      <c r="H75" s="375"/>
      <c r="I75" s="375"/>
      <c r="J75" s="375"/>
      <c r="K75" s="375"/>
      <c r="L75" s="375"/>
      <c r="M75" s="375"/>
      <c r="N75" s="375"/>
      <c r="O75" s="375"/>
      <c r="P75" s="375"/>
      <c r="Q75" s="375"/>
      <c r="R75" s="375"/>
      <c r="S75" s="111"/>
      <c r="T75" s="111"/>
      <c r="U75" s="376"/>
      <c r="V75" s="376"/>
      <c r="W75" s="376"/>
      <c r="X75" s="376"/>
      <c r="Y75" s="376"/>
      <c r="Z75" s="376"/>
      <c r="AA75" s="376"/>
      <c r="AB75" s="376"/>
      <c r="AC75" s="376"/>
      <c r="AD75" s="376"/>
      <c r="AE75" s="376"/>
      <c r="AF75" s="376"/>
      <c r="AG75" s="376"/>
      <c r="AH75" s="376"/>
      <c r="AI75" s="376"/>
      <c r="AJ75" s="376"/>
      <c r="AK75" s="376"/>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14"/>
      <c r="V76" s="314"/>
      <c r="W76" s="314"/>
      <c r="X76" s="314"/>
      <c r="Y76" s="314"/>
      <c r="Z76" s="314"/>
      <c r="AA76" s="314"/>
      <c r="AB76" s="314"/>
      <c r="AC76" s="314"/>
      <c r="AD76" s="314"/>
      <c r="AE76" s="314"/>
      <c r="AF76" s="314"/>
      <c r="AG76" s="314"/>
      <c r="AH76" s="314"/>
      <c r="AI76" s="314"/>
      <c r="AJ76" s="314"/>
      <c r="AK76" s="314"/>
      <c r="AL76" s="115"/>
      <c r="AM76" s="32"/>
      <c r="AN76" s="32"/>
      <c r="AO76" s="32"/>
    </row>
    <row r="77" spans="1:41" ht="15" customHeight="1" x14ac:dyDescent="0.2">
      <c r="A77" s="116"/>
      <c r="B77" s="377" t="s">
        <v>247</v>
      </c>
      <c r="C77" s="377"/>
      <c r="D77" s="377"/>
      <c r="E77" s="377"/>
      <c r="F77" s="377"/>
      <c r="G77" s="377"/>
      <c r="H77" s="377"/>
      <c r="I77" s="377"/>
      <c r="J77" s="377"/>
      <c r="K77" s="377"/>
      <c r="L77" s="377"/>
      <c r="M77" s="377"/>
      <c r="N77" s="377"/>
      <c r="O77" s="377"/>
      <c r="P77" s="377"/>
      <c r="Q77" s="377"/>
      <c r="R77" s="377"/>
      <c r="S77" s="111"/>
      <c r="T77" s="111"/>
      <c r="U77" s="378" t="s">
        <v>248</v>
      </c>
      <c r="V77" s="378"/>
      <c r="W77" s="378"/>
      <c r="X77" s="378"/>
      <c r="Y77" s="378"/>
      <c r="Z77" s="378"/>
      <c r="AA77" s="378"/>
      <c r="AB77" s="378"/>
      <c r="AC77" s="378"/>
      <c r="AD77" s="378"/>
      <c r="AE77" s="378"/>
      <c r="AF77" s="378"/>
      <c r="AG77" s="378"/>
      <c r="AH77" s="378"/>
      <c r="AI77" s="378"/>
      <c r="AJ77" s="378"/>
      <c r="AK77" s="378"/>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75" t="s">
        <v>423</v>
      </c>
      <c r="C79" s="375"/>
      <c r="D79" s="375"/>
      <c r="E79" s="375"/>
      <c r="F79" s="375"/>
      <c r="G79" s="375"/>
      <c r="H79" s="375"/>
      <c r="I79" s="375"/>
      <c r="J79" s="375"/>
      <c r="K79" s="375"/>
      <c r="L79" s="375"/>
      <c r="M79" s="375"/>
      <c r="N79" s="375"/>
      <c r="O79" s="375"/>
      <c r="P79" s="375"/>
      <c r="Q79" s="375"/>
      <c r="R79" s="375"/>
      <c r="S79" s="111"/>
      <c r="T79" s="111"/>
      <c r="U79" s="376" t="s">
        <v>424</v>
      </c>
      <c r="V79" s="376"/>
      <c r="W79" s="376"/>
      <c r="X79" s="376"/>
      <c r="Y79" s="376"/>
      <c r="Z79" s="376"/>
      <c r="AA79" s="376"/>
      <c r="AB79" s="376"/>
      <c r="AC79" s="376"/>
      <c r="AD79" s="376"/>
      <c r="AE79" s="376"/>
      <c r="AF79" s="376"/>
      <c r="AG79" s="376"/>
      <c r="AH79" s="376"/>
      <c r="AI79" s="376"/>
      <c r="AJ79" s="376"/>
      <c r="AK79" s="376"/>
      <c r="AL79" s="123"/>
      <c r="AM79" s="32"/>
      <c r="AN79" s="32"/>
      <c r="AO79" s="32"/>
    </row>
    <row r="80" spans="1:41" ht="29.25" customHeight="1" x14ac:dyDescent="0.2">
      <c r="A80" s="124"/>
      <c r="B80" s="375"/>
      <c r="C80" s="375"/>
      <c r="D80" s="375"/>
      <c r="E80" s="375"/>
      <c r="F80" s="375"/>
      <c r="G80" s="375"/>
      <c r="H80" s="375"/>
      <c r="I80" s="375"/>
      <c r="J80" s="375"/>
      <c r="K80" s="375"/>
      <c r="L80" s="375"/>
      <c r="M80" s="375"/>
      <c r="N80" s="375"/>
      <c r="O80" s="375"/>
      <c r="P80" s="375"/>
      <c r="Q80" s="375"/>
      <c r="R80" s="375"/>
      <c r="S80" s="111"/>
      <c r="T80" s="111"/>
      <c r="U80" s="376"/>
      <c r="V80" s="376"/>
      <c r="W80" s="376"/>
      <c r="X80" s="376"/>
      <c r="Y80" s="376"/>
      <c r="Z80" s="376"/>
      <c r="AA80" s="376"/>
      <c r="AB80" s="376"/>
      <c r="AC80" s="376"/>
      <c r="AD80" s="376"/>
      <c r="AE80" s="376"/>
      <c r="AF80" s="376"/>
      <c r="AG80" s="376"/>
      <c r="AH80" s="376"/>
      <c r="AI80" s="376"/>
      <c r="AJ80" s="376"/>
      <c r="AK80" s="376"/>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14"/>
      <c r="V81" s="314"/>
      <c r="W81" s="314"/>
      <c r="X81" s="314"/>
      <c r="Y81" s="314"/>
      <c r="Z81" s="314"/>
      <c r="AA81" s="314"/>
      <c r="AB81" s="314"/>
      <c r="AC81" s="314"/>
      <c r="AD81" s="314"/>
      <c r="AE81" s="314"/>
      <c r="AF81" s="314"/>
      <c r="AG81" s="314"/>
      <c r="AH81" s="314"/>
      <c r="AI81" s="314"/>
      <c r="AJ81" s="314"/>
      <c r="AK81" s="314"/>
      <c r="AL81" s="115"/>
      <c r="AM81" s="32"/>
      <c r="AN81" s="32"/>
      <c r="AO81" s="32"/>
    </row>
    <row r="82" spans="1:41" ht="15" customHeight="1" x14ac:dyDescent="0.2">
      <c r="A82" s="116"/>
      <c r="B82" s="377" t="s">
        <v>249</v>
      </c>
      <c r="C82" s="377"/>
      <c r="D82" s="377"/>
      <c r="E82" s="377"/>
      <c r="F82" s="377"/>
      <c r="G82" s="377"/>
      <c r="H82" s="377"/>
      <c r="I82" s="377"/>
      <c r="J82" s="377"/>
      <c r="K82" s="377"/>
      <c r="L82" s="377"/>
      <c r="M82" s="377"/>
      <c r="N82" s="377"/>
      <c r="O82" s="377"/>
      <c r="P82" s="377"/>
      <c r="Q82" s="377"/>
      <c r="R82" s="377"/>
      <c r="S82" s="111"/>
      <c r="T82" s="111"/>
      <c r="U82" s="378" t="s">
        <v>250</v>
      </c>
      <c r="V82" s="378"/>
      <c r="W82" s="378"/>
      <c r="X82" s="378"/>
      <c r="Y82" s="378"/>
      <c r="Z82" s="378"/>
      <c r="AA82" s="378"/>
      <c r="AB82" s="378"/>
      <c r="AC82" s="378"/>
      <c r="AD82" s="378"/>
      <c r="AE82" s="378"/>
      <c r="AF82" s="378"/>
      <c r="AG82" s="378"/>
      <c r="AH82" s="378"/>
      <c r="AI82" s="378"/>
      <c r="AJ82" s="378"/>
      <c r="AK82" s="378"/>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75" t="s">
        <v>343</v>
      </c>
      <c r="C84" s="375"/>
      <c r="D84" s="375"/>
      <c r="E84" s="375"/>
      <c r="F84" s="375"/>
      <c r="G84" s="375"/>
      <c r="H84" s="375"/>
      <c r="I84" s="375"/>
      <c r="J84" s="375"/>
      <c r="K84" s="375"/>
      <c r="L84" s="375"/>
      <c r="M84" s="375"/>
      <c r="N84" s="375"/>
      <c r="O84" s="375"/>
      <c r="P84" s="375"/>
      <c r="Q84" s="375"/>
      <c r="R84" s="375"/>
      <c r="S84" s="111"/>
      <c r="T84" s="111"/>
      <c r="U84" s="376" t="s">
        <v>251</v>
      </c>
      <c r="V84" s="376"/>
      <c r="W84" s="376"/>
      <c r="X84" s="376"/>
      <c r="Y84" s="376"/>
      <c r="Z84" s="376"/>
      <c r="AA84" s="376"/>
      <c r="AB84" s="376"/>
      <c r="AC84" s="376"/>
      <c r="AD84" s="376"/>
      <c r="AE84" s="376"/>
      <c r="AF84" s="376"/>
      <c r="AG84" s="376"/>
      <c r="AH84" s="376"/>
      <c r="AI84" s="376"/>
      <c r="AJ84" s="376"/>
      <c r="AK84" s="376"/>
      <c r="AL84" s="123"/>
      <c r="AM84" s="32"/>
      <c r="AN84" s="32"/>
      <c r="AO84" s="32"/>
    </row>
    <row r="85" spans="1:41" ht="15" customHeight="1" x14ac:dyDescent="0.2">
      <c r="A85" s="124"/>
      <c r="B85" s="375"/>
      <c r="C85" s="375"/>
      <c r="D85" s="375"/>
      <c r="E85" s="375"/>
      <c r="F85" s="375"/>
      <c r="G85" s="375"/>
      <c r="H85" s="375"/>
      <c r="I85" s="375"/>
      <c r="J85" s="375"/>
      <c r="K85" s="375"/>
      <c r="L85" s="375"/>
      <c r="M85" s="375"/>
      <c r="N85" s="375"/>
      <c r="O85" s="375"/>
      <c r="P85" s="375"/>
      <c r="Q85" s="375"/>
      <c r="R85" s="375"/>
      <c r="S85" s="111"/>
      <c r="T85" s="111"/>
      <c r="U85" s="376"/>
      <c r="V85" s="376"/>
      <c r="W85" s="376"/>
      <c r="X85" s="376"/>
      <c r="Y85" s="376"/>
      <c r="Z85" s="376"/>
      <c r="AA85" s="376"/>
      <c r="AB85" s="376"/>
      <c r="AC85" s="376"/>
      <c r="AD85" s="376"/>
      <c r="AE85" s="376"/>
      <c r="AF85" s="376"/>
      <c r="AG85" s="376"/>
      <c r="AH85" s="376"/>
      <c r="AI85" s="376"/>
      <c r="AJ85" s="376"/>
      <c r="AK85" s="376"/>
      <c r="AL85" s="125"/>
      <c r="AM85" s="32"/>
      <c r="AN85" s="32"/>
      <c r="AO85" s="32"/>
    </row>
    <row r="86" spans="1:41" ht="15" customHeight="1" x14ac:dyDescent="0.2">
      <c r="A86" s="124"/>
      <c r="B86" s="375"/>
      <c r="C86" s="375"/>
      <c r="D86" s="375"/>
      <c r="E86" s="375"/>
      <c r="F86" s="375"/>
      <c r="G86" s="375"/>
      <c r="H86" s="375"/>
      <c r="I86" s="375"/>
      <c r="J86" s="375"/>
      <c r="K86" s="375"/>
      <c r="L86" s="375"/>
      <c r="M86" s="375"/>
      <c r="N86" s="375"/>
      <c r="O86" s="375"/>
      <c r="P86" s="375"/>
      <c r="Q86" s="375"/>
      <c r="R86" s="375"/>
      <c r="S86" s="111"/>
      <c r="T86" s="111"/>
      <c r="U86" s="376"/>
      <c r="V86" s="376"/>
      <c r="W86" s="376"/>
      <c r="X86" s="376"/>
      <c r="Y86" s="376"/>
      <c r="Z86" s="376"/>
      <c r="AA86" s="376"/>
      <c r="AB86" s="376"/>
      <c r="AC86" s="376"/>
      <c r="AD86" s="376"/>
      <c r="AE86" s="376"/>
      <c r="AF86" s="376"/>
      <c r="AG86" s="376"/>
      <c r="AH86" s="376"/>
      <c r="AI86" s="376"/>
      <c r="AJ86" s="376"/>
      <c r="AK86" s="376"/>
      <c r="AL86" s="125"/>
      <c r="AM86" s="32"/>
      <c r="AN86" s="32"/>
      <c r="AO86" s="32"/>
    </row>
    <row r="87" spans="1:41" ht="15" customHeight="1" x14ac:dyDescent="0.2">
      <c r="A87" s="124"/>
      <c r="B87" s="375"/>
      <c r="C87" s="375"/>
      <c r="D87" s="375"/>
      <c r="E87" s="375"/>
      <c r="F87" s="375"/>
      <c r="G87" s="375"/>
      <c r="H87" s="375"/>
      <c r="I87" s="375"/>
      <c r="J87" s="375"/>
      <c r="K87" s="375"/>
      <c r="L87" s="375"/>
      <c r="M87" s="375"/>
      <c r="N87" s="375"/>
      <c r="O87" s="375"/>
      <c r="P87" s="375"/>
      <c r="Q87" s="375"/>
      <c r="R87" s="375"/>
      <c r="S87" s="111"/>
      <c r="T87" s="111"/>
      <c r="U87" s="376"/>
      <c r="V87" s="376"/>
      <c r="W87" s="376"/>
      <c r="X87" s="376"/>
      <c r="Y87" s="376"/>
      <c r="Z87" s="376"/>
      <c r="AA87" s="376"/>
      <c r="AB87" s="376"/>
      <c r="AC87" s="376"/>
      <c r="AD87" s="376"/>
      <c r="AE87" s="376"/>
      <c r="AF87" s="376"/>
      <c r="AG87" s="376"/>
      <c r="AH87" s="376"/>
      <c r="AI87" s="376"/>
      <c r="AJ87" s="376"/>
      <c r="AK87" s="376"/>
      <c r="AL87" s="125"/>
      <c r="AM87" s="32"/>
      <c r="AN87" s="32"/>
      <c r="AO87" s="32"/>
    </row>
    <row r="88" spans="1:41" ht="9.9499999999999993" customHeight="1" x14ac:dyDescent="0.2">
      <c r="A88" s="124"/>
      <c r="B88" s="375"/>
      <c r="C88" s="375"/>
      <c r="D88" s="375"/>
      <c r="E88" s="375"/>
      <c r="F88" s="375"/>
      <c r="G88" s="375"/>
      <c r="H88" s="375"/>
      <c r="I88" s="375"/>
      <c r="J88" s="375"/>
      <c r="K88" s="375"/>
      <c r="L88" s="375"/>
      <c r="M88" s="375"/>
      <c r="N88" s="375"/>
      <c r="O88" s="375"/>
      <c r="P88" s="375"/>
      <c r="Q88" s="375"/>
      <c r="R88" s="375"/>
      <c r="S88" s="111"/>
      <c r="T88" s="111"/>
      <c r="U88" s="376"/>
      <c r="V88" s="376"/>
      <c r="W88" s="376"/>
      <c r="X88" s="376"/>
      <c r="Y88" s="376"/>
      <c r="Z88" s="376"/>
      <c r="AA88" s="376"/>
      <c r="AB88" s="376"/>
      <c r="AC88" s="376"/>
      <c r="AD88" s="376"/>
      <c r="AE88" s="376"/>
      <c r="AF88" s="376"/>
      <c r="AG88" s="376"/>
      <c r="AH88" s="376"/>
      <c r="AI88" s="376"/>
      <c r="AJ88" s="376"/>
      <c r="AK88" s="376"/>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14"/>
      <c r="V89" s="314"/>
      <c r="W89" s="314"/>
      <c r="X89" s="314"/>
      <c r="Y89" s="314"/>
      <c r="Z89" s="314"/>
      <c r="AA89" s="314"/>
      <c r="AB89" s="314"/>
      <c r="AC89" s="314"/>
      <c r="AD89" s="314"/>
      <c r="AE89" s="314"/>
      <c r="AF89" s="314"/>
      <c r="AG89" s="314"/>
      <c r="AH89" s="314"/>
      <c r="AI89" s="314"/>
      <c r="AJ89" s="314"/>
      <c r="AK89" s="314"/>
      <c r="AL89" s="115"/>
      <c r="AM89" s="32"/>
      <c r="AN89" s="32"/>
      <c r="AO89" s="32"/>
    </row>
    <row r="90" spans="1:41" ht="15" customHeight="1" x14ac:dyDescent="0.2">
      <c r="A90" s="116"/>
      <c r="B90" s="377" t="s">
        <v>252</v>
      </c>
      <c r="C90" s="377"/>
      <c r="D90" s="377"/>
      <c r="E90" s="377"/>
      <c r="F90" s="377"/>
      <c r="G90" s="377"/>
      <c r="H90" s="377"/>
      <c r="I90" s="377"/>
      <c r="J90" s="377"/>
      <c r="K90" s="377"/>
      <c r="L90" s="377"/>
      <c r="M90" s="377"/>
      <c r="N90" s="377"/>
      <c r="O90" s="377"/>
      <c r="P90" s="377"/>
      <c r="Q90" s="377"/>
      <c r="R90" s="377"/>
      <c r="S90" s="111"/>
      <c r="T90" s="111"/>
      <c r="U90" s="378" t="s">
        <v>253</v>
      </c>
      <c r="V90" s="378"/>
      <c r="W90" s="378"/>
      <c r="X90" s="378"/>
      <c r="Y90" s="378"/>
      <c r="Z90" s="378"/>
      <c r="AA90" s="378"/>
      <c r="AB90" s="378"/>
      <c r="AC90" s="378"/>
      <c r="AD90" s="378"/>
      <c r="AE90" s="378"/>
      <c r="AF90" s="378"/>
      <c r="AG90" s="378"/>
      <c r="AH90" s="378"/>
      <c r="AI90" s="378"/>
      <c r="AJ90" s="378"/>
      <c r="AK90" s="378"/>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75" t="s">
        <v>407</v>
      </c>
      <c r="C92" s="375"/>
      <c r="D92" s="375"/>
      <c r="E92" s="375"/>
      <c r="F92" s="375"/>
      <c r="G92" s="375"/>
      <c r="H92" s="375"/>
      <c r="I92" s="375"/>
      <c r="J92" s="375"/>
      <c r="K92" s="375"/>
      <c r="L92" s="375"/>
      <c r="M92" s="375"/>
      <c r="N92" s="375"/>
      <c r="O92" s="375"/>
      <c r="P92" s="375"/>
      <c r="Q92" s="375"/>
      <c r="R92" s="375"/>
      <c r="S92" s="111"/>
      <c r="T92" s="111"/>
      <c r="U92" s="376" t="s">
        <v>254</v>
      </c>
      <c r="V92" s="376"/>
      <c r="W92" s="376"/>
      <c r="X92" s="376"/>
      <c r="Y92" s="376"/>
      <c r="Z92" s="376"/>
      <c r="AA92" s="376"/>
      <c r="AB92" s="376"/>
      <c r="AC92" s="376"/>
      <c r="AD92" s="376"/>
      <c r="AE92" s="376"/>
      <c r="AF92" s="376"/>
      <c r="AG92" s="376"/>
      <c r="AH92" s="376"/>
      <c r="AI92" s="376"/>
      <c r="AJ92" s="376"/>
      <c r="AK92" s="376"/>
      <c r="AL92" s="123"/>
      <c r="AM92" s="32"/>
      <c r="AN92" s="32"/>
      <c r="AO92" s="32"/>
    </row>
    <row r="93" spans="1:41" ht="15" customHeight="1" x14ac:dyDescent="0.2">
      <c r="A93" s="124"/>
      <c r="B93" s="375"/>
      <c r="C93" s="375"/>
      <c r="D93" s="375"/>
      <c r="E93" s="375"/>
      <c r="F93" s="375"/>
      <c r="G93" s="375"/>
      <c r="H93" s="375"/>
      <c r="I93" s="375"/>
      <c r="J93" s="375"/>
      <c r="K93" s="375"/>
      <c r="L93" s="375"/>
      <c r="M93" s="375"/>
      <c r="N93" s="375"/>
      <c r="O93" s="375"/>
      <c r="P93" s="375"/>
      <c r="Q93" s="375"/>
      <c r="R93" s="375"/>
      <c r="S93" s="111"/>
      <c r="T93" s="111"/>
      <c r="U93" s="376"/>
      <c r="V93" s="376"/>
      <c r="W93" s="376"/>
      <c r="X93" s="376"/>
      <c r="Y93" s="376"/>
      <c r="Z93" s="376"/>
      <c r="AA93" s="376"/>
      <c r="AB93" s="376"/>
      <c r="AC93" s="376"/>
      <c r="AD93" s="376"/>
      <c r="AE93" s="376"/>
      <c r="AF93" s="376"/>
      <c r="AG93" s="376"/>
      <c r="AH93" s="376"/>
      <c r="AI93" s="376"/>
      <c r="AJ93" s="376"/>
      <c r="AK93" s="376"/>
      <c r="AL93" s="125"/>
      <c r="AM93" s="32"/>
      <c r="AN93" s="32"/>
      <c r="AO93" s="32"/>
    </row>
    <row r="94" spans="1:41" ht="15" customHeight="1" x14ac:dyDescent="0.2">
      <c r="A94" s="124"/>
      <c r="B94" s="375"/>
      <c r="C94" s="375"/>
      <c r="D94" s="375"/>
      <c r="E94" s="375"/>
      <c r="F94" s="375"/>
      <c r="G94" s="375"/>
      <c r="H94" s="375"/>
      <c r="I94" s="375"/>
      <c r="J94" s="375"/>
      <c r="K94" s="375"/>
      <c r="L94" s="375"/>
      <c r="M94" s="375"/>
      <c r="N94" s="375"/>
      <c r="O94" s="375"/>
      <c r="P94" s="375"/>
      <c r="Q94" s="375"/>
      <c r="R94" s="375"/>
      <c r="S94" s="111"/>
      <c r="T94" s="111"/>
      <c r="U94" s="376"/>
      <c r="V94" s="376"/>
      <c r="W94" s="376"/>
      <c r="X94" s="376"/>
      <c r="Y94" s="376"/>
      <c r="Z94" s="376"/>
      <c r="AA94" s="376"/>
      <c r="AB94" s="376"/>
      <c r="AC94" s="376"/>
      <c r="AD94" s="376"/>
      <c r="AE94" s="376"/>
      <c r="AF94" s="376"/>
      <c r="AG94" s="376"/>
      <c r="AH94" s="376"/>
      <c r="AI94" s="376"/>
      <c r="AJ94" s="376"/>
      <c r="AK94" s="376"/>
      <c r="AL94" s="125"/>
      <c r="AM94" s="32"/>
      <c r="AN94" s="32"/>
      <c r="AO94" s="32"/>
    </row>
    <row r="95" spans="1:41" ht="15" customHeight="1" x14ac:dyDescent="0.2">
      <c r="A95" s="124"/>
      <c r="B95" s="375"/>
      <c r="C95" s="375"/>
      <c r="D95" s="375"/>
      <c r="E95" s="375"/>
      <c r="F95" s="375"/>
      <c r="G95" s="375"/>
      <c r="H95" s="375"/>
      <c r="I95" s="375"/>
      <c r="J95" s="375"/>
      <c r="K95" s="375"/>
      <c r="L95" s="375"/>
      <c r="M95" s="375"/>
      <c r="N95" s="375"/>
      <c r="O95" s="375"/>
      <c r="P95" s="375"/>
      <c r="Q95" s="375"/>
      <c r="R95" s="375"/>
      <c r="S95" s="111"/>
      <c r="T95" s="111"/>
      <c r="U95" s="376"/>
      <c r="V95" s="376"/>
      <c r="W95" s="376"/>
      <c r="X95" s="376"/>
      <c r="Y95" s="376"/>
      <c r="Z95" s="376"/>
      <c r="AA95" s="376"/>
      <c r="AB95" s="376"/>
      <c r="AC95" s="376"/>
      <c r="AD95" s="376"/>
      <c r="AE95" s="376"/>
      <c r="AF95" s="376"/>
      <c r="AG95" s="376"/>
      <c r="AH95" s="376"/>
      <c r="AI95" s="376"/>
      <c r="AJ95" s="376"/>
      <c r="AK95" s="376"/>
      <c r="AL95" s="125"/>
      <c r="AM95" s="32"/>
      <c r="AN95" s="32"/>
      <c r="AO95" s="32"/>
    </row>
    <row r="96" spans="1:41" ht="9.9499999999999993" customHeight="1" x14ac:dyDescent="0.2">
      <c r="A96" s="124"/>
      <c r="B96" s="375"/>
      <c r="C96" s="375"/>
      <c r="D96" s="375"/>
      <c r="E96" s="375"/>
      <c r="F96" s="375"/>
      <c r="G96" s="375"/>
      <c r="H96" s="375"/>
      <c r="I96" s="375"/>
      <c r="J96" s="375"/>
      <c r="K96" s="375"/>
      <c r="L96" s="375"/>
      <c r="M96" s="375"/>
      <c r="N96" s="375"/>
      <c r="O96" s="375"/>
      <c r="P96" s="375"/>
      <c r="Q96" s="375"/>
      <c r="R96" s="375"/>
      <c r="S96" s="111"/>
      <c r="T96" s="111"/>
      <c r="U96" s="376"/>
      <c r="V96" s="376"/>
      <c r="W96" s="376"/>
      <c r="X96" s="376"/>
      <c r="Y96" s="376"/>
      <c r="Z96" s="376"/>
      <c r="AA96" s="376"/>
      <c r="AB96" s="376"/>
      <c r="AC96" s="376"/>
      <c r="AD96" s="376"/>
      <c r="AE96" s="376"/>
      <c r="AF96" s="376"/>
      <c r="AG96" s="376"/>
      <c r="AH96" s="376"/>
      <c r="AI96" s="376"/>
      <c r="AJ96" s="376"/>
      <c r="AK96" s="376"/>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76"/>
      <c r="V97" s="376"/>
      <c r="W97" s="376"/>
      <c r="X97" s="376"/>
      <c r="Y97" s="376"/>
      <c r="Z97" s="376"/>
      <c r="AA97" s="376"/>
      <c r="AB97" s="376"/>
      <c r="AC97" s="376"/>
      <c r="AD97" s="376"/>
      <c r="AE97" s="376"/>
      <c r="AF97" s="376"/>
      <c r="AG97" s="376"/>
      <c r="AH97" s="376"/>
      <c r="AI97" s="376"/>
      <c r="AJ97" s="376"/>
      <c r="AK97" s="376"/>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14"/>
      <c r="V98" s="314"/>
      <c r="W98" s="314"/>
      <c r="X98" s="314"/>
      <c r="Y98" s="314"/>
      <c r="Z98" s="314"/>
      <c r="AA98" s="314"/>
      <c r="AB98" s="314"/>
      <c r="AC98" s="314"/>
      <c r="AD98" s="314"/>
      <c r="AE98" s="314"/>
      <c r="AF98" s="314"/>
      <c r="AG98" s="314"/>
      <c r="AH98" s="314"/>
      <c r="AI98" s="314"/>
      <c r="AJ98" s="314"/>
      <c r="AK98" s="314"/>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view="pageBreakPreview" topLeftCell="B10" zoomScaleNormal="100" zoomScaleSheetLayoutView="100" workbookViewId="0">
      <selection activeCell="AO18" sqref="AO18"/>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86" t="s">
        <v>255</v>
      </c>
      <c r="F2" s="386"/>
      <c r="G2" s="386"/>
      <c r="H2" s="386"/>
      <c r="I2" s="386"/>
      <c r="J2" s="386"/>
      <c r="K2" s="386"/>
      <c r="L2" s="386"/>
      <c r="M2" s="386"/>
      <c r="N2" s="386"/>
      <c r="O2" s="386"/>
      <c r="P2" s="386"/>
      <c r="Q2" s="386"/>
      <c r="R2" s="386"/>
      <c r="S2" s="386"/>
      <c r="V2" s="387" t="s">
        <v>256</v>
      </c>
      <c r="W2" s="387"/>
      <c r="X2" s="387"/>
      <c r="Y2" s="387"/>
      <c r="Z2" s="387"/>
      <c r="AA2" s="387"/>
      <c r="AB2" s="387"/>
      <c r="AC2" s="387"/>
      <c r="AD2" s="387"/>
      <c r="AE2" s="387"/>
      <c r="AF2" s="387"/>
      <c r="AG2" s="387"/>
      <c r="AH2" s="387"/>
      <c r="AI2" s="387"/>
      <c r="AJ2" s="387"/>
    </row>
    <row r="3" spans="1:45" ht="14.25" x14ac:dyDescent="0.2">
      <c r="A3" s="102"/>
      <c r="B3" s="102"/>
      <c r="C3" s="102"/>
      <c r="D3" s="102"/>
      <c r="E3" s="386"/>
      <c r="F3" s="386"/>
      <c r="G3" s="386"/>
      <c r="H3" s="386"/>
      <c r="I3" s="386"/>
      <c r="J3" s="386"/>
      <c r="K3" s="386"/>
      <c r="L3" s="386"/>
      <c r="M3" s="386"/>
      <c r="N3" s="386"/>
      <c r="O3" s="386"/>
      <c r="P3" s="386"/>
      <c r="Q3" s="386"/>
      <c r="R3" s="386"/>
      <c r="S3" s="386"/>
      <c r="T3" s="104"/>
      <c r="U3" s="104"/>
      <c r="V3" s="387"/>
      <c r="W3" s="387"/>
      <c r="X3" s="387"/>
      <c r="Y3" s="387"/>
      <c r="Z3" s="387"/>
      <c r="AA3" s="387"/>
      <c r="AB3" s="387"/>
      <c r="AC3" s="387"/>
      <c r="AD3" s="387"/>
      <c r="AE3" s="387"/>
      <c r="AF3" s="387"/>
      <c r="AG3" s="387"/>
      <c r="AH3" s="387"/>
      <c r="AI3" s="387"/>
      <c r="AJ3" s="387"/>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88" t="s">
        <v>440</v>
      </c>
      <c r="C5" s="388"/>
      <c r="D5" s="388"/>
      <c r="E5" s="388"/>
      <c r="F5" s="388"/>
      <c r="G5" s="388"/>
      <c r="H5" s="388"/>
      <c r="I5" s="388"/>
      <c r="J5" s="388"/>
      <c r="K5" s="388"/>
      <c r="L5" s="388"/>
      <c r="M5" s="388"/>
      <c r="N5" s="388"/>
      <c r="O5" s="388"/>
      <c r="P5" s="388"/>
      <c r="Q5" s="388"/>
      <c r="R5" s="388"/>
      <c r="S5" s="388"/>
      <c r="T5" s="111"/>
      <c r="U5" s="111"/>
      <c r="V5" s="389" t="s">
        <v>441</v>
      </c>
      <c r="W5" s="389"/>
      <c r="X5" s="389"/>
      <c r="Y5" s="389"/>
      <c r="Z5" s="389"/>
      <c r="AA5" s="389"/>
      <c r="AB5" s="389"/>
      <c r="AC5" s="389"/>
      <c r="AD5" s="389"/>
      <c r="AE5" s="389"/>
      <c r="AF5" s="389"/>
      <c r="AG5" s="389"/>
      <c r="AH5" s="389"/>
      <c r="AI5" s="389"/>
      <c r="AJ5" s="389"/>
      <c r="AK5" s="389"/>
      <c r="AL5" s="389"/>
      <c r="AM5" s="389"/>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0" t="s">
        <v>442</v>
      </c>
      <c r="C7" s="390"/>
      <c r="D7" s="390"/>
      <c r="E7" s="390"/>
      <c r="F7" s="390"/>
      <c r="G7" s="390"/>
      <c r="H7" s="390"/>
      <c r="I7" s="390"/>
      <c r="J7" s="390"/>
      <c r="K7" s="390"/>
      <c r="L7" s="390"/>
      <c r="M7" s="390"/>
      <c r="N7" s="390"/>
      <c r="O7" s="390"/>
      <c r="P7" s="390"/>
      <c r="Q7" s="390"/>
      <c r="R7" s="390"/>
      <c r="S7" s="390"/>
      <c r="V7" s="391" t="s">
        <v>443</v>
      </c>
      <c r="W7" s="391"/>
      <c r="X7" s="391"/>
      <c r="Y7" s="391"/>
      <c r="Z7" s="391"/>
      <c r="AA7" s="391"/>
      <c r="AB7" s="391"/>
      <c r="AC7" s="391"/>
      <c r="AD7" s="391"/>
      <c r="AE7" s="391"/>
      <c r="AF7" s="391"/>
      <c r="AG7" s="391"/>
      <c r="AH7" s="391"/>
      <c r="AI7" s="391"/>
      <c r="AJ7" s="391"/>
      <c r="AK7" s="391"/>
      <c r="AL7" s="391"/>
      <c r="AM7" s="391"/>
      <c r="AN7" s="113"/>
      <c r="AO7" s="32"/>
      <c r="AP7" s="32"/>
      <c r="AQ7" s="32"/>
    </row>
    <row r="8" spans="1:45" ht="20.100000000000001" customHeight="1" x14ac:dyDescent="0.2">
      <c r="A8" s="112"/>
      <c r="B8" s="390"/>
      <c r="C8" s="390"/>
      <c r="D8" s="390"/>
      <c r="E8" s="390"/>
      <c r="F8" s="390"/>
      <c r="G8" s="390"/>
      <c r="H8" s="390"/>
      <c r="I8" s="390"/>
      <c r="J8" s="390"/>
      <c r="K8" s="390"/>
      <c r="L8" s="390"/>
      <c r="M8" s="390"/>
      <c r="N8" s="390"/>
      <c r="O8" s="390"/>
      <c r="P8" s="390"/>
      <c r="Q8" s="390"/>
      <c r="R8" s="390"/>
      <c r="S8" s="390"/>
      <c r="V8" s="391"/>
      <c r="W8" s="391"/>
      <c r="X8" s="391"/>
      <c r="Y8" s="391"/>
      <c r="Z8" s="391"/>
      <c r="AA8" s="391"/>
      <c r="AB8" s="391"/>
      <c r="AC8" s="391"/>
      <c r="AD8" s="391"/>
      <c r="AE8" s="391"/>
      <c r="AF8" s="391"/>
      <c r="AG8" s="391"/>
      <c r="AH8" s="391"/>
      <c r="AI8" s="391"/>
      <c r="AJ8" s="391"/>
      <c r="AK8" s="391"/>
      <c r="AL8" s="391"/>
      <c r="AM8" s="391"/>
      <c r="AN8" s="113"/>
      <c r="AO8" s="32"/>
      <c r="AP8" s="32"/>
      <c r="AQ8" s="32"/>
    </row>
    <row r="9" spans="1:45" ht="20.100000000000001" customHeight="1" x14ac:dyDescent="0.2">
      <c r="A9" s="114"/>
      <c r="B9" s="390"/>
      <c r="C9" s="390"/>
      <c r="D9" s="390"/>
      <c r="E9" s="390"/>
      <c r="F9" s="390"/>
      <c r="G9" s="390"/>
      <c r="H9" s="390"/>
      <c r="I9" s="390"/>
      <c r="J9" s="390"/>
      <c r="K9" s="390"/>
      <c r="L9" s="390"/>
      <c r="M9" s="390"/>
      <c r="N9" s="390"/>
      <c r="O9" s="390"/>
      <c r="P9" s="390"/>
      <c r="Q9" s="390"/>
      <c r="R9" s="390"/>
      <c r="S9" s="390"/>
      <c r="V9" s="391"/>
      <c r="W9" s="391"/>
      <c r="X9" s="391"/>
      <c r="Y9" s="391"/>
      <c r="Z9" s="391"/>
      <c r="AA9" s="391"/>
      <c r="AB9" s="391"/>
      <c r="AC9" s="391"/>
      <c r="AD9" s="391"/>
      <c r="AE9" s="391"/>
      <c r="AF9" s="391"/>
      <c r="AG9" s="391"/>
      <c r="AH9" s="391"/>
      <c r="AI9" s="391"/>
      <c r="AJ9" s="391"/>
      <c r="AK9" s="391"/>
      <c r="AL9" s="391"/>
      <c r="AM9" s="391"/>
      <c r="AN9" s="115"/>
      <c r="AO9" s="32"/>
      <c r="AP9" s="32"/>
      <c r="AQ9" s="32"/>
    </row>
    <row r="10" spans="1:45" ht="20.100000000000001" customHeight="1" x14ac:dyDescent="0.2">
      <c r="A10" s="114"/>
      <c r="B10" s="390"/>
      <c r="C10" s="390"/>
      <c r="D10" s="390"/>
      <c r="E10" s="390"/>
      <c r="F10" s="390"/>
      <c r="G10" s="390"/>
      <c r="H10" s="390"/>
      <c r="I10" s="390"/>
      <c r="J10" s="390"/>
      <c r="K10" s="390"/>
      <c r="L10" s="390"/>
      <c r="M10" s="390"/>
      <c r="N10" s="390"/>
      <c r="O10" s="390"/>
      <c r="P10" s="390"/>
      <c r="Q10" s="390"/>
      <c r="R10" s="390"/>
      <c r="S10" s="390"/>
      <c r="V10" s="391"/>
      <c r="W10" s="391"/>
      <c r="X10" s="391"/>
      <c r="Y10" s="391"/>
      <c r="Z10" s="391"/>
      <c r="AA10" s="391"/>
      <c r="AB10" s="391"/>
      <c r="AC10" s="391"/>
      <c r="AD10" s="391"/>
      <c r="AE10" s="391"/>
      <c r="AF10" s="391"/>
      <c r="AG10" s="391"/>
      <c r="AH10" s="391"/>
      <c r="AI10" s="391"/>
      <c r="AJ10" s="391"/>
      <c r="AK10" s="391"/>
      <c r="AL10" s="391"/>
      <c r="AM10" s="391"/>
      <c r="AN10" s="115"/>
      <c r="AO10" s="32"/>
      <c r="AP10" s="32"/>
      <c r="AQ10" s="32"/>
    </row>
    <row r="11" spans="1:45" ht="20.100000000000001" customHeight="1" x14ac:dyDescent="0.2">
      <c r="A11" s="114"/>
      <c r="B11" s="390"/>
      <c r="C11" s="390"/>
      <c r="D11" s="390"/>
      <c r="E11" s="390"/>
      <c r="F11" s="390"/>
      <c r="G11" s="390"/>
      <c r="H11" s="390"/>
      <c r="I11" s="390"/>
      <c r="J11" s="390"/>
      <c r="K11" s="390"/>
      <c r="L11" s="390"/>
      <c r="M11" s="390"/>
      <c r="N11" s="390"/>
      <c r="O11" s="390"/>
      <c r="P11" s="390"/>
      <c r="Q11" s="390"/>
      <c r="R11" s="390"/>
      <c r="S11" s="390"/>
      <c r="V11" s="391"/>
      <c r="W11" s="391"/>
      <c r="X11" s="391"/>
      <c r="Y11" s="391"/>
      <c r="Z11" s="391"/>
      <c r="AA11" s="391"/>
      <c r="AB11" s="391"/>
      <c r="AC11" s="391"/>
      <c r="AD11" s="391"/>
      <c r="AE11" s="391"/>
      <c r="AF11" s="391"/>
      <c r="AG11" s="391"/>
      <c r="AH11" s="391"/>
      <c r="AI11" s="391"/>
      <c r="AJ11" s="391"/>
      <c r="AK11" s="391"/>
      <c r="AL11" s="391"/>
      <c r="AM11" s="391"/>
      <c r="AN11" s="115"/>
      <c r="AO11" s="32"/>
      <c r="AP11" s="32"/>
      <c r="AQ11" s="32"/>
    </row>
    <row r="12" spans="1:45" ht="20.100000000000001" customHeight="1" x14ac:dyDescent="0.2">
      <c r="A12" s="114"/>
      <c r="B12" s="390"/>
      <c r="C12" s="390"/>
      <c r="D12" s="390"/>
      <c r="E12" s="390"/>
      <c r="F12" s="390"/>
      <c r="G12" s="390"/>
      <c r="H12" s="390"/>
      <c r="I12" s="390"/>
      <c r="J12" s="390"/>
      <c r="K12" s="390"/>
      <c r="L12" s="390"/>
      <c r="M12" s="390"/>
      <c r="N12" s="390"/>
      <c r="O12" s="390"/>
      <c r="P12" s="390"/>
      <c r="Q12" s="390"/>
      <c r="R12" s="390"/>
      <c r="S12" s="390"/>
      <c r="V12" s="391"/>
      <c r="W12" s="391"/>
      <c r="X12" s="391"/>
      <c r="Y12" s="391"/>
      <c r="Z12" s="391"/>
      <c r="AA12" s="391"/>
      <c r="AB12" s="391"/>
      <c r="AC12" s="391"/>
      <c r="AD12" s="391"/>
      <c r="AE12" s="391"/>
      <c r="AF12" s="391"/>
      <c r="AG12" s="391"/>
      <c r="AH12" s="391"/>
      <c r="AI12" s="391"/>
      <c r="AJ12" s="391"/>
      <c r="AK12" s="391"/>
      <c r="AL12" s="391"/>
      <c r="AM12" s="391"/>
      <c r="AN12" s="115"/>
      <c r="AO12" s="32"/>
      <c r="AP12" s="32"/>
      <c r="AQ12" s="32"/>
      <c r="AS12" s="356"/>
    </row>
    <row r="13" spans="1:45" ht="20.100000000000001" customHeight="1" x14ac:dyDescent="0.2">
      <c r="A13" s="114"/>
      <c r="B13" s="390"/>
      <c r="C13" s="390"/>
      <c r="D13" s="390"/>
      <c r="E13" s="390"/>
      <c r="F13" s="390"/>
      <c r="G13" s="390"/>
      <c r="H13" s="390"/>
      <c r="I13" s="390"/>
      <c r="J13" s="390"/>
      <c r="K13" s="390"/>
      <c r="L13" s="390"/>
      <c r="M13" s="390"/>
      <c r="N13" s="390"/>
      <c r="O13" s="390"/>
      <c r="P13" s="390"/>
      <c r="Q13" s="390"/>
      <c r="R13" s="390"/>
      <c r="S13" s="390"/>
      <c r="V13" s="391"/>
      <c r="W13" s="391"/>
      <c r="X13" s="391"/>
      <c r="Y13" s="391"/>
      <c r="Z13" s="391"/>
      <c r="AA13" s="391"/>
      <c r="AB13" s="391"/>
      <c r="AC13" s="391"/>
      <c r="AD13" s="391"/>
      <c r="AE13" s="391"/>
      <c r="AF13" s="391"/>
      <c r="AG13" s="391"/>
      <c r="AH13" s="391"/>
      <c r="AI13" s="391"/>
      <c r="AJ13" s="391"/>
      <c r="AK13" s="391"/>
      <c r="AL13" s="391"/>
      <c r="AM13" s="391"/>
      <c r="AN13" s="115"/>
      <c r="AO13" s="32"/>
      <c r="AP13" s="32"/>
      <c r="AQ13" s="32"/>
    </row>
    <row r="14" spans="1:45" ht="20.100000000000001" customHeight="1" x14ac:dyDescent="0.2">
      <c r="A14" s="114"/>
      <c r="B14" s="390"/>
      <c r="C14" s="390"/>
      <c r="D14" s="390"/>
      <c r="E14" s="390"/>
      <c r="F14" s="390"/>
      <c r="G14" s="390"/>
      <c r="H14" s="390"/>
      <c r="I14" s="390"/>
      <c r="J14" s="390"/>
      <c r="K14" s="390"/>
      <c r="L14" s="390"/>
      <c r="M14" s="390"/>
      <c r="N14" s="390"/>
      <c r="O14" s="390"/>
      <c r="P14" s="390"/>
      <c r="Q14" s="390"/>
      <c r="R14" s="390"/>
      <c r="S14" s="390"/>
      <c r="V14" s="391"/>
      <c r="W14" s="391"/>
      <c r="X14" s="391"/>
      <c r="Y14" s="391"/>
      <c r="Z14" s="391"/>
      <c r="AA14" s="391"/>
      <c r="AB14" s="391"/>
      <c r="AC14" s="391"/>
      <c r="AD14" s="391"/>
      <c r="AE14" s="391"/>
      <c r="AF14" s="391"/>
      <c r="AG14" s="391"/>
      <c r="AH14" s="391"/>
      <c r="AI14" s="391"/>
      <c r="AJ14" s="391"/>
      <c r="AK14" s="391"/>
      <c r="AL14" s="391"/>
      <c r="AM14" s="391"/>
      <c r="AN14" s="115"/>
      <c r="AO14" s="32"/>
      <c r="AP14" s="32"/>
      <c r="AQ14" s="32"/>
    </row>
    <row r="15" spans="1:45" ht="29.25" customHeight="1" x14ac:dyDescent="0.2">
      <c r="A15" s="114"/>
      <c r="B15" s="322"/>
      <c r="C15" s="322"/>
      <c r="D15" s="322"/>
      <c r="E15" s="322"/>
      <c r="F15" s="322"/>
      <c r="G15" s="322"/>
      <c r="H15" s="322"/>
      <c r="I15" s="322"/>
      <c r="J15" s="322"/>
      <c r="K15" s="322"/>
      <c r="L15" s="322"/>
      <c r="M15" s="322"/>
      <c r="N15" s="322"/>
      <c r="O15" s="322"/>
      <c r="P15" s="322"/>
      <c r="Q15" s="322"/>
      <c r="R15" s="322"/>
      <c r="S15" s="322"/>
      <c r="T15" s="111"/>
      <c r="U15" s="111"/>
      <c r="V15" s="323"/>
      <c r="W15" s="323"/>
      <c r="X15" s="323"/>
      <c r="Y15" s="323"/>
      <c r="Z15" s="323"/>
      <c r="AA15" s="323"/>
      <c r="AB15" s="323"/>
      <c r="AC15" s="323"/>
      <c r="AD15" s="323"/>
      <c r="AE15" s="323"/>
      <c r="AF15" s="323"/>
      <c r="AG15" s="323"/>
      <c r="AH15" s="323"/>
      <c r="AI15" s="323"/>
      <c r="AJ15" s="323"/>
      <c r="AK15" s="323"/>
      <c r="AL15" s="323"/>
      <c r="AM15" s="323"/>
      <c r="AN15" s="115"/>
      <c r="AO15" s="32"/>
      <c r="AP15" s="32"/>
      <c r="AQ15" s="32"/>
    </row>
    <row r="16" spans="1:45" ht="20.100000000000001" customHeight="1" x14ac:dyDescent="0.2">
      <c r="A16" s="114"/>
      <c r="B16" s="322"/>
      <c r="C16" s="322"/>
      <c r="D16" s="384" t="s">
        <v>435</v>
      </c>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23"/>
      <c r="AM16" s="323"/>
      <c r="AN16" s="115"/>
      <c r="AO16" s="32"/>
      <c r="AP16" s="32"/>
      <c r="AQ16" s="32"/>
    </row>
    <row r="17" spans="1:43" ht="30" customHeight="1" x14ac:dyDescent="0.2">
      <c r="A17" s="114"/>
      <c r="B17" s="322"/>
      <c r="C17" s="322"/>
      <c r="D17" s="385" t="s">
        <v>434</v>
      </c>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23"/>
      <c r="AM17" s="323"/>
      <c r="AN17" s="115"/>
      <c r="AO17" s="32"/>
      <c r="AP17" s="32"/>
      <c r="AQ17" s="32"/>
    </row>
    <row r="18" spans="1:43" ht="20.100000000000001" customHeight="1" x14ac:dyDescent="0.2">
      <c r="A18" s="114"/>
      <c r="B18" s="322"/>
      <c r="C18" s="322"/>
      <c r="D18" s="131"/>
      <c r="E18" s="131"/>
      <c r="F18" s="131"/>
      <c r="G18" s="131"/>
      <c r="H18" s="131"/>
      <c r="I18" s="131"/>
      <c r="J18" s="131"/>
      <c r="K18" s="131"/>
      <c r="L18" s="131"/>
      <c r="M18" s="131"/>
      <c r="N18" s="131"/>
      <c r="O18" s="131"/>
      <c r="P18" s="131"/>
      <c r="Q18" s="131"/>
      <c r="R18" s="131"/>
      <c r="S18" s="131"/>
      <c r="T18" s="111"/>
      <c r="U18" s="111"/>
      <c r="V18" s="323"/>
      <c r="W18" s="323"/>
      <c r="X18" s="323"/>
      <c r="Y18" s="323"/>
      <c r="Z18" s="323"/>
      <c r="AA18" s="323"/>
      <c r="AB18" s="323"/>
      <c r="AC18" s="323"/>
      <c r="AD18" s="323"/>
      <c r="AE18" s="323"/>
      <c r="AF18" s="323"/>
      <c r="AG18" s="323"/>
      <c r="AH18" s="323"/>
      <c r="AI18" s="323"/>
      <c r="AJ18" s="323"/>
      <c r="AK18" s="323"/>
      <c r="AL18" s="323"/>
      <c r="AM18" s="323"/>
      <c r="AN18" s="115"/>
      <c r="AO18" s="32"/>
      <c r="AP18" s="32"/>
      <c r="AQ18" s="32"/>
    </row>
    <row r="19" spans="1:43" ht="20.100000000000001" customHeight="1" x14ac:dyDescent="0.2">
      <c r="A19" s="114"/>
      <c r="B19" s="322"/>
      <c r="C19" s="322"/>
      <c r="D19" s="322"/>
      <c r="E19" s="322"/>
      <c r="F19" s="322"/>
      <c r="G19" s="322"/>
      <c r="H19" s="322"/>
      <c r="I19" s="322"/>
      <c r="J19" s="322"/>
      <c r="K19" s="322"/>
      <c r="L19" s="322"/>
      <c r="M19" s="322"/>
      <c r="N19" s="322"/>
      <c r="O19" s="322"/>
      <c r="P19" s="322"/>
      <c r="Q19" s="322"/>
      <c r="R19" s="322"/>
      <c r="S19" s="322"/>
      <c r="T19" s="111"/>
      <c r="U19" s="111"/>
      <c r="V19" s="323"/>
      <c r="W19" s="323"/>
      <c r="X19" s="323"/>
      <c r="Y19" s="323"/>
      <c r="Z19" s="323"/>
      <c r="AA19" s="323"/>
      <c r="AB19" s="323"/>
      <c r="AC19" s="323"/>
      <c r="AD19" s="323"/>
      <c r="AE19" s="323"/>
      <c r="AF19" s="323"/>
      <c r="AG19" s="323"/>
      <c r="AH19" s="323"/>
      <c r="AI19" s="323"/>
      <c r="AJ19" s="323"/>
      <c r="AK19" s="323"/>
      <c r="AL19" s="323"/>
      <c r="AM19" s="323"/>
      <c r="AN19" s="115"/>
      <c r="AO19" s="32"/>
      <c r="AP19" s="32"/>
      <c r="AQ19" s="32"/>
    </row>
    <row r="20" spans="1:43" ht="20.100000000000001" customHeight="1" x14ac:dyDescent="0.2">
      <c r="A20" s="114"/>
      <c r="B20" s="322"/>
      <c r="C20" s="322"/>
      <c r="D20" s="322"/>
      <c r="E20" s="322"/>
      <c r="F20" s="322"/>
      <c r="G20" s="322"/>
      <c r="H20" s="322"/>
      <c r="I20" s="322"/>
      <c r="J20" s="322"/>
      <c r="K20" s="322"/>
      <c r="L20" s="322"/>
      <c r="M20" s="322"/>
      <c r="N20" s="322"/>
      <c r="O20" s="322"/>
      <c r="P20" s="322"/>
      <c r="Q20" s="322"/>
      <c r="R20" s="322"/>
      <c r="S20" s="322"/>
      <c r="T20" s="111"/>
      <c r="U20" s="111"/>
      <c r="V20" s="323"/>
      <c r="W20" s="323"/>
      <c r="X20" s="323"/>
      <c r="Y20" s="323"/>
      <c r="Z20" s="323"/>
      <c r="AA20" s="323"/>
      <c r="AB20" s="323"/>
      <c r="AC20" s="323"/>
      <c r="AD20" s="323"/>
      <c r="AE20" s="323"/>
      <c r="AF20" s="323"/>
      <c r="AG20" s="323"/>
      <c r="AH20" s="323"/>
      <c r="AI20" s="323"/>
      <c r="AJ20" s="323"/>
      <c r="AK20" s="323"/>
      <c r="AL20" s="323"/>
      <c r="AM20" s="323"/>
      <c r="AN20" s="115"/>
      <c r="AO20" s="32"/>
      <c r="AP20" s="32"/>
      <c r="AQ20" s="32"/>
    </row>
    <row r="21" spans="1:43" ht="20.100000000000001" customHeight="1" x14ac:dyDescent="0.2">
      <c r="A21" s="114"/>
      <c r="B21" s="322"/>
      <c r="C21" s="322"/>
      <c r="D21" s="322"/>
      <c r="E21" s="322"/>
      <c r="F21" s="322"/>
      <c r="G21" s="322"/>
      <c r="H21" s="322"/>
      <c r="I21" s="322"/>
      <c r="J21" s="322"/>
      <c r="K21" s="322"/>
      <c r="L21" s="322"/>
      <c r="M21" s="322"/>
      <c r="N21" s="322"/>
      <c r="O21" s="322"/>
      <c r="P21" s="322"/>
      <c r="Q21" s="322"/>
      <c r="R21" s="322"/>
      <c r="S21" s="322"/>
      <c r="T21" s="111"/>
      <c r="U21" s="111"/>
      <c r="V21" s="323"/>
      <c r="W21" s="323"/>
      <c r="X21" s="323"/>
      <c r="Y21" s="323"/>
      <c r="Z21" s="323"/>
      <c r="AA21" s="323"/>
      <c r="AB21" s="323"/>
      <c r="AC21" s="323"/>
      <c r="AD21" s="323"/>
      <c r="AE21" s="323"/>
      <c r="AF21" s="323"/>
      <c r="AG21" s="323"/>
      <c r="AH21" s="323"/>
      <c r="AI21" s="323"/>
      <c r="AJ21" s="323"/>
      <c r="AK21" s="323"/>
      <c r="AL21" s="323"/>
      <c r="AM21" s="323"/>
      <c r="AN21" s="115"/>
      <c r="AO21" s="32"/>
      <c r="AP21" s="32"/>
      <c r="AQ21" s="32"/>
    </row>
    <row r="22" spans="1:43" ht="20.100000000000001" customHeight="1" x14ac:dyDescent="0.2">
      <c r="A22" s="114"/>
      <c r="B22" s="322"/>
      <c r="C22" s="322"/>
      <c r="D22" s="322"/>
      <c r="E22" s="322"/>
      <c r="F22" s="322"/>
      <c r="G22" s="322"/>
      <c r="H22" s="322"/>
      <c r="I22" s="322"/>
      <c r="J22" s="322"/>
      <c r="K22" s="322"/>
      <c r="L22" s="322"/>
      <c r="M22" s="322"/>
      <c r="N22" s="322"/>
      <c r="O22" s="322"/>
      <c r="P22" s="322"/>
      <c r="Q22" s="322"/>
      <c r="R22" s="322"/>
      <c r="S22" s="322"/>
      <c r="T22" s="111"/>
      <c r="U22" s="111"/>
      <c r="V22" s="323"/>
      <c r="W22" s="323"/>
      <c r="X22" s="323"/>
      <c r="Y22" s="323"/>
      <c r="Z22" s="323"/>
      <c r="AA22" s="323"/>
      <c r="AB22" s="323"/>
      <c r="AC22" s="323"/>
      <c r="AD22" s="323"/>
      <c r="AE22" s="323"/>
      <c r="AF22" s="323"/>
      <c r="AG22" s="323"/>
      <c r="AH22" s="323"/>
      <c r="AI22" s="323"/>
      <c r="AJ22" s="323"/>
      <c r="AK22" s="323"/>
      <c r="AL22" s="323"/>
      <c r="AM22" s="323"/>
      <c r="AN22" s="115"/>
      <c r="AO22" s="32"/>
      <c r="AP22" s="32"/>
      <c r="AQ22" s="32"/>
    </row>
    <row r="23" spans="1:43" ht="20.100000000000001" customHeight="1" x14ac:dyDescent="0.2">
      <c r="A23" s="114"/>
      <c r="B23" s="322"/>
      <c r="C23" s="322"/>
      <c r="D23" s="322"/>
      <c r="E23" s="322"/>
      <c r="F23" s="322"/>
      <c r="G23" s="322"/>
      <c r="H23" s="322"/>
      <c r="I23" s="322"/>
      <c r="J23" s="322"/>
      <c r="K23" s="322"/>
      <c r="L23" s="322"/>
      <c r="M23" s="322"/>
      <c r="N23" s="322"/>
      <c r="O23" s="322"/>
      <c r="P23" s="322"/>
      <c r="Q23" s="322"/>
      <c r="R23" s="322"/>
      <c r="S23" s="322"/>
      <c r="T23" s="111"/>
      <c r="U23" s="111"/>
      <c r="V23" s="323"/>
      <c r="W23" s="323"/>
      <c r="X23" s="323"/>
      <c r="Y23" s="323"/>
      <c r="Z23" s="323"/>
      <c r="AA23" s="323"/>
      <c r="AB23" s="323"/>
      <c r="AC23" s="323"/>
      <c r="AD23" s="323"/>
      <c r="AE23" s="323"/>
      <c r="AF23" s="323"/>
      <c r="AG23" s="323"/>
      <c r="AH23" s="323"/>
      <c r="AI23" s="323"/>
      <c r="AJ23" s="323"/>
      <c r="AK23" s="323"/>
      <c r="AL23" s="323"/>
      <c r="AM23" s="323"/>
      <c r="AN23" s="115"/>
      <c r="AO23" s="32"/>
      <c r="AP23" s="32"/>
      <c r="AQ23" s="32"/>
    </row>
    <row r="24" spans="1:43" ht="20.100000000000001" customHeight="1" x14ac:dyDescent="0.2">
      <c r="A24" s="114"/>
      <c r="B24" s="322"/>
      <c r="C24" s="322"/>
      <c r="D24" s="322"/>
      <c r="E24" s="322"/>
      <c r="F24" s="322"/>
      <c r="G24" s="322"/>
      <c r="H24" s="322"/>
      <c r="I24" s="322"/>
      <c r="J24" s="322"/>
      <c r="K24" s="322"/>
      <c r="L24" s="322"/>
      <c r="M24" s="322"/>
      <c r="N24" s="322"/>
      <c r="O24" s="322"/>
      <c r="P24" s="322"/>
      <c r="Q24" s="322"/>
      <c r="R24" s="322"/>
      <c r="S24" s="322"/>
      <c r="T24" s="111"/>
      <c r="U24" s="111"/>
      <c r="V24" s="323"/>
      <c r="W24" s="323"/>
      <c r="X24" s="323"/>
      <c r="Y24" s="323"/>
      <c r="Z24" s="323"/>
      <c r="AA24" s="323"/>
      <c r="AB24" s="323"/>
      <c r="AC24" s="323"/>
      <c r="AD24" s="323"/>
      <c r="AE24" s="323"/>
      <c r="AF24" s="323"/>
      <c r="AG24" s="323"/>
      <c r="AH24" s="323"/>
      <c r="AI24" s="323"/>
      <c r="AJ24" s="323"/>
      <c r="AK24" s="323"/>
      <c r="AL24" s="323"/>
      <c r="AM24" s="323"/>
      <c r="AN24" s="115"/>
      <c r="AO24" s="32"/>
      <c r="AP24" s="32"/>
      <c r="AQ24" s="32"/>
    </row>
    <row r="25" spans="1:43" ht="20.100000000000001" customHeight="1" x14ac:dyDescent="0.2">
      <c r="A25" s="114"/>
      <c r="B25" s="322"/>
      <c r="C25" s="322"/>
      <c r="D25" s="322"/>
      <c r="E25" s="322"/>
      <c r="F25" s="322"/>
      <c r="G25" s="322"/>
      <c r="H25" s="322"/>
      <c r="I25" s="322"/>
      <c r="J25" s="322"/>
      <c r="K25" s="322"/>
      <c r="L25" s="322"/>
      <c r="M25" s="322"/>
      <c r="N25" s="322"/>
      <c r="O25" s="322"/>
      <c r="P25" s="322"/>
      <c r="Q25" s="322"/>
      <c r="R25" s="322"/>
      <c r="S25" s="322"/>
      <c r="T25" s="111"/>
      <c r="U25" s="111"/>
      <c r="V25" s="323"/>
      <c r="W25" s="323"/>
      <c r="X25" s="323"/>
      <c r="Y25" s="323"/>
      <c r="Z25" s="323"/>
      <c r="AA25" s="323"/>
      <c r="AB25" s="323"/>
      <c r="AC25" s="323"/>
      <c r="AD25" s="323"/>
      <c r="AE25" s="323"/>
      <c r="AF25" s="323"/>
      <c r="AG25" s="323"/>
      <c r="AH25" s="323"/>
      <c r="AI25" s="323"/>
      <c r="AJ25" s="323"/>
      <c r="AK25" s="323"/>
      <c r="AL25" s="323"/>
      <c r="AM25" s="323"/>
      <c r="AN25" s="115"/>
      <c r="AO25" s="32"/>
      <c r="AP25" s="32"/>
      <c r="AQ25" s="32"/>
    </row>
    <row r="26" spans="1:43" ht="20.100000000000001" customHeight="1" x14ac:dyDescent="0.2">
      <c r="A26" s="114"/>
      <c r="B26" s="322"/>
      <c r="C26" s="322"/>
      <c r="D26" s="322"/>
      <c r="E26" s="322"/>
      <c r="F26" s="322"/>
      <c r="G26" s="322"/>
      <c r="H26" s="322"/>
      <c r="I26" s="322"/>
      <c r="J26" s="322"/>
      <c r="K26" s="322"/>
      <c r="L26" s="322"/>
      <c r="M26" s="322"/>
      <c r="N26" s="322"/>
      <c r="O26" s="322"/>
      <c r="P26" s="322"/>
      <c r="Q26" s="322"/>
      <c r="R26" s="322"/>
      <c r="S26" s="322"/>
      <c r="T26" s="111"/>
      <c r="U26" s="111"/>
      <c r="V26" s="323"/>
      <c r="W26" s="323"/>
      <c r="X26" s="323"/>
      <c r="Y26" s="323"/>
      <c r="Z26" s="323"/>
      <c r="AA26" s="323"/>
      <c r="AB26" s="323"/>
      <c r="AC26" s="323"/>
      <c r="AD26" s="323"/>
      <c r="AE26" s="323"/>
      <c r="AF26" s="323"/>
      <c r="AG26" s="323"/>
      <c r="AH26" s="323"/>
      <c r="AI26" s="323"/>
      <c r="AJ26" s="323"/>
      <c r="AK26" s="323"/>
      <c r="AL26" s="323"/>
      <c r="AM26" s="323"/>
      <c r="AN26" s="115"/>
      <c r="AO26" s="32"/>
      <c r="AP26" s="32"/>
      <c r="AQ26" s="32"/>
    </row>
    <row r="27" spans="1:43" ht="20.100000000000001" customHeight="1" x14ac:dyDescent="0.2">
      <c r="A27" s="114"/>
      <c r="B27" s="322"/>
      <c r="C27" s="322"/>
      <c r="D27" s="322"/>
      <c r="E27" s="322"/>
      <c r="F27" s="322"/>
      <c r="G27" s="322"/>
      <c r="H27" s="322"/>
      <c r="I27" s="322"/>
      <c r="J27" s="322"/>
      <c r="K27" s="322"/>
      <c r="L27" s="322"/>
      <c r="M27" s="322"/>
      <c r="N27" s="322"/>
      <c r="O27" s="322"/>
      <c r="P27" s="322"/>
      <c r="Q27" s="322"/>
      <c r="R27" s="322"/>
      <c r="S27" s="322"/>
      <c r="T27" s="111"/>
      <c r="U27" s="111"/>
      <c r="V27" s="323"/>
      <c r="W27" s="323"/>
      <c r="X27" s="323"/>
      <c r="Y27" s="323"/>
      <c r="Z27" s="323"/>
      <c r="AA27" s="323"/>
      <c r="AB27" s="323"/>
      <c r="AC27" s="323"/>
      <c r="AD27" s="323"/>
      <c r="AE27" s="323"/>
      <c r="AF27" s="323"/>
      <c r="AG27" s="323"/>
      <c r="AH27" s="323"/>
      <c r="AI27" s="323"/>
      <c r="AJ27" s="323"/>
      <c r="AK27" s="323"/>
      <c r="AL27" s="323"/>
      <c r="AM27" s="323"/>
      <c r="AN27" s="115"/>
      <c r="AO27" s="32"/>
      <c r="AP27" s="32"/>
      <c r="AQ27" s="32"/>
    </row>
    <row r="28" spans="1:43" ht="20.100000000000001" customHeight="1" x14ac:dyDescent="0.2">
      <c r="A28" s="114"/>
      <c r="B28" s="322"/>
      <c r="C28" s="322"/>
      <c r="D28" s="322"/>
      <c r="E28" s="322"/>
      <c r="F28" s="322"/>
      <c r="G28" s="322"/>
      <c r="H28" s="322"/>
      <c r="I28" s="322"/>
      <c r="J28" s="322"/>
      <c r="K28" s="322"/>
      <c r="L28" s="322"/>
      <c r="M28" s="322"/>
      <c r="N28" s="322"/>
      <c r="O28" s="322"/>
      <c r="P28" s="322"/>
      <c r="Q28" s="322"/>
      <c r="R28" s="322"/>
      <c r="S28" s="322"/>
      <c r="T28" s="111"/>
      <c r="U28" s="111"/>
      <c r="V28" s="323"/>
      <c r="W28" s="323"/>
      <c r="X28" s="323"/>
      <c r="Y28" s="323"/>
      <c r="Z28" s="323"/>
      <c r="AA28" s="323"/>
      <c r="AB28" s="323"/>
      <c r="AC28" s="323"/>
      <c r="AD28" s="323"/>
      <c r="AE28" s="323"/>
      <c r="AF28" s="323"/>
      <c r="AG28" s="323"/>
      <c r="AH28" s="323"/>
      <c r="AI28" s="323"/>
      <c r="AJ28" s="323"/>
      <c r="AK28" s="323"/>
      <c r="AL28" s="323"/>
      <c r="AM28" s="323"/>
      <c r="AN28" s="115"/>
      <c r="AO28" s="32"/>
      <c r="AP28" s="32"/>
      <c r="AQ28" s="32"/>
    </row>
    <row r="29" spans="1:43" ht="20.100000000000001" customHeight="1" x14ac:dyDescent="0.2">
      <c r="A29" s="114"/>
      <c r="B29" s="322"/>
      <c r="C29" s="322"/>
      <c r="D29" s="322"/>
      <c r="E29" s="322"/>
      <c r="F29" s="322"/>
      <c r="G29" s="322"/>
      <c r="H29" s="322"/>
      <c r="I29" s="322"/>
      <c r="J29" s="322"/>
      <c r="K29" s="322"/>
      <c r="L29" s="322"/>
      <c r="M29" s="322"/>
      <c r="N29" s="322"/>
      <c r="O29" s="322"/>
      <c r="P29" s="322"/>
      <c r="Q29" s="322"/>
      <c r="R29" s="322"/>
      <c r="S29" s="322"/>
      <c r="T29" s="111"/>
      <c r="U29" s="111"/>
      <c r="V29" s="323"/>
      <c r="W29" s="323"/>
      <c r="X29" s="323"/>
      <c r="Y29" s="323"/>
      <c r="Z29" s="323"/>
      <c r="AA29" s="323"/>
      <c r="AB29" s="323"/>
      <c r="AC29" s="323"/>
      <c r="AD29" s="323"/>
      <c r="AE29" s="323"/>
      <c r="AF29" s="323"/>
      <c r="AG29" s="323"/>
      <c r="AH29" s="323"/>
      <c r="AI29" s="323"/>
      <c r="AJ29" s="323"/>
      <c r="AK29" s="323"/>
      <c r="AL29" s="323"/>
      <c r="AM29" s="323"/>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4" zoomScaleNormal="100" zoomScaleSheetLayoutView="100" workbookViewId="0">
      <selection activeCell="AO7" sqref="AO7:AS12"/>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86"/>
      <c r="F2" s="386"/>
      <c r="G2" s="386"/>
      <c r="H2" s="386"/>
      <c r="I2" s="386"/>
      <c r="J2" s="386"/>
      <c r="K2" s="386"/>
      <c r="L2" s="386"/>
      <c r="M2" s="386"/>
      <c r="N2" s="386"/>
      <c r="O2" s="386"/>
      <c r="P2" s="386"/>
      <c r="Q2" s="386"/>
      <c r="R2" s="386"/>
      <c r="S2" s="386"/>
      <c r="V2" s="387"/>
      <c r="W2" s="387"/>
      <c r="X2" s="387"/>
      <c r="Y2" s="387"/>
      <c r="Z2" s="387"/>
      <c r="AA2" s="387"/>
      <c r="AB2" s="387"/>
      <c r="AC2" s="387"/>
      <c r="AD2" s="387"/>
      <c r="AE2" s="387"/>
      <c r="AF2" s="387"/>
      <c r="AG2" s="387"/>
      <c r="AH2" s="387"/>
      <c r="AI2" s="387"/>
      <c r="AJ2" s="387"/>
    </row>
    <row r="3" spans="1:45" ht="14.25" x14ac:dyDescent="0.2">
      <c r="A3" s="102"/>
      <c r="B3" s="102"/>
      <c r="C3" s="102"/>
      <c r="D3" s="102"/>
      <c r="E3" s="386"/>
      <c r="F3" s="386"/>
      <c r="G3" s="386"/>
      <c r="H3" s="386"/>
      <c r="I3" s="386"/>
      <c r="J3" s="386"/>
      <c r="K3" s="386"/>
      <c r="L3" s="386"/>
      <c r="M3" s="386"/>
      <c r="N3" s="386"/>
      <c r="O3" s="386"/>
      <c r="P3" s="386"/>
      <c r="Q3" s="386"/>
      <c r="R3" s="386"/>
      <c r="S3" s="386"/>
      <c r="T3" s="104"/>
      <c r="U3" s="104"/>
      <c r="V3" s="387"/>
      <c r="W3" s="387"/>
      <c r="X3" s="387"/>
      <c r="Y3" s="387"/>
      <c r="Z3" s="387"/>
      <c r="AA3" s="387"/>
      <c r="AB3" s="387"/>
      <c r="AC3" s="387"/>
      <c r="AD3" s="387"/>
      <c r="AE3" s="387"/>
      <c r="AF3" s="387"/>
      <c r="AG3" s="387"/>
      <c r="AH3" s="387"/>
      <c r="AI3" s="387"/>
      <c r="AJ3" s="387"/>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88" t="s">
        <v>445</v>
      </c>
      <c r="C5" s="388"/>
      <c r="D5" s="388"/>
      <c r="E5" s="388"/>
      <c r="F5" s="388"/>
      <c r="G5" s="388"/>
      <c r="H5" s="388"/>
      <c r="I5" s="388"/>
      <c r="J5" s="388"/>
      <c r="K5" s="388"/>
      <c r="L5" s="388"/>
      <c r="M5" s="388"/>
      <c r="N5" s="388"/>
      <c r="O5" s="388"/>
      <c r="P5" s="388"/>
      <c r="Q5" s="388"/>
      <c r="R5" s="388"/>
      <c r="S5" s="388"/>
      <c r="T5" s="111"/>
      <c r="U5" s="111"/>
      <c r="V5" s="389" t="s">
        <v>446</v>
      </c>
      <c r="W5" s="389"/>
      <c r="X5" s="389"/>
      <c r="Y5" s="389"/>
      <c r="Z5" s="389"/>
      <c r="AA5" s="389"/>
      <c r="AB5" s="389"/>
      <c r="AC5" s="389"/>
      <c r="AD5" s="389"/>
      <c r="AE5" s="389"/>
      <c r="AF5" s="389"/>
      <c r="AG5" s="389"/>
      <c r="AH5" s="389"/>
      <c r="AI5" s="389"/>
      <c r="AJ5" s="389"/>
      <c r="AK5" s="389"/>
      <c r="AL5" s="389"/>
      <c r="AM5" s="389"/>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390" t="s">
        <v>444</v>
      </c>
      <c r="C7" s="390"/>
      <c r="D7" s="390"/>
      <c r="E7" s="390"/>
      <c r="F7" s="390"/>
      <c r="G7" s="390"/>
      <c r="H7" s="390"/>
      <c r="I7" s="390"/>
      <c r="J7" s="390"/>
      <c r="K7" s="390"/>
      <c r="L7" s="390"/>
      <c r="M7" s="390"/>
      <c r="N7" s="390"/>
      <c r="O7" s="390"/>
      <c r="P7" s="390"/>
      <c r="Q7" s="390"/>
      <c r="R7" s="390"/>
      <c r="S7" s="390"/>
      <c r="V7" s="391" t="s">
        <v>461</v>
      </c>
      <c r="W7" s="391"/>
      <c r="X7" s="391"/>
      <c r="Y7" s="391"/>
      <c r="Z7" s="391"/>
      <c r="AA7" s="391"/>
      <c r="AB7" s="391"/>
      <c r="AC7" s="391"/>
      <c r="AD7" s="391"/>
      <c r="AE7" s="391"/>
      <c r="AF7" s="391"/>
      <c r="AG7" s="391"/>
      <c r="AH7" s="391"/>
      <c r="AI7" s="391"/>
      <c r="AJ7" s="391"/>
      <c r="AK7" s="391"/>
      <c r="AL7" s="391"/>
      <c r="AM7" s="391"/>
      <c r="AN7" s="113"/>
      <c r="AO7" s="392"/>
      <c r="AP7" s="392"/>
      <c r="AQ7" s="392"/>
      <c r="AR7" s="392"/>
      <c r="AS7" s="392"/>
    </row>
    <row r="8" spans="1:45" ht="20.100000000000001" customHeight="1" x14ac:dyDescent="0.2">
      <c r="A8" s="112"/>
      <c r="B8" s="390"/>
      <c r="C8" s="390"/>
      <c r="D8" s="390"/>
      <c r="E8" s="390"/>
      <c r="F8" s="390"/>
      <c r="G8" s="390"/>
      <c r="H8" s="390"/>
      <c r="I8" s="390"/>
      <c r="J8" s="390"/>
      <c r="K8" s="390"/>
      <c r="L8" s="390"/>
      <c r="M8" s="390"/>
      <c r="N8" s="390"/>
      <c r="O8" s="390"/>
      <c r="P8" s="390"/>
      <c r="Q8" s="390"/>
      <c r="R8" s="390"/>
      <c r="S8" s="390"/>
      <c r="V8" s="391"/>
      <c r="W8" s="391"/>
      <c r="X8" s="391"/>
      <c r="Y8" s="391"/>
      <c r="Z8" s="391"/>
      <c r="AA8" s="391"/>
      <c r="AB8" s="391"/>
      <c r="AC8" s="391"/>
      <c r="AD8" s="391"/>
      <c r="AE8" s="391"/>
      <c r="AF8" s="391"/>
      <c r="AG8" s="391"/>
      <c r="AH8" s="391"/>
      <c r="AI8" s="391"/>
      <c r="AJ8" s="391"/>
      <c r="AK8" s="391"/>
      <c r="AL8" s="391"/>
      <c r="AM8" s="391"/>
      <c r="AN8" s="113"/>
      <c r="AO8" s="392"/>
      <c r="AP8" s="392"/>
      <c r="AQ8" s="392"/>
      <c r="AR8" s="392"/>
      <c r="AS8" s="392"/>
    </row>
    <row r="9" spans="1:45" ht="20.100000000000001" customHeight="1" x14ac:dyDescent="0.2">
      <c r="A9" s="114"/>
      <c r="B9" s="390"/>
      <c r="C9" s="390"/>
      <c r="D9" s="390"/>
      <c r="E9" s="390"/>
      <c r="F9" s="390"/>
      <c r="G9" s="390"/>
      <c r="H9" s="390"/>
      <c r="I9" s="390"/>
      <c r="J9" s="390"/>
      <c r="K9" s="390"/>
      <c r="L9" s="390"/>
      <c r="M9" s="390"/>
      <c r="N9" s="390"/>
      <c r="O9" s="390"/>
      <c r="P9" s="390"/>
      <c r="Q9" s="390"/>
      <c r="R9" s="390"/>
      <c r="S9" s="390"/>
      <c r="V9" s="391"/>
      <c r="W9" s="391"/>
      <c r="X9" s="391"/>
      <c r="Y9" s="391"/>
      <c r="Z9" s="391"/>
      <c r="AA9" s="391"/>
      <c r="AB9" s="391"/>
      <c r="AC9" s="391"/>
      <c r="AD9" s="391"/>
      <c r="AE9" s="391"/>
      <c r="AF9" s="391"/>
      <c r="AG9" s="391"/>
      <c r="AH9" s="391"/>
      <c r="AI9" s="391"/>
      <c r="AJ9" s="391"/>
      <c r="AK9" s="391"/>
      <c r="AL9" s="391"/>
      <c r="AM9" s="391"/>
      <c r="AN9" s="115"/>
      <c r="AO9" s="392"/>
      <c r="AP9" s="392"/>
      <c r="AQ9" s="392"/>
      <c r="AR9" s="392"/>
      <c r="AS9" s="392"/>
    </row>
    <row r="10" spans="1:45" ht="20.100000000000001" customHeight="1" x14ac:dyDescent="0.2">
      <c r="A10" s="114"/>
      <c r="B10" s="390"/>
      <c r="C10" s="390"/>
      <c r="D10" s="390"/>
      <c r="E10" s="390"/>
      <c r="F10" s="390"/>
      <c r="G10" s="390"/>
      <c r="H10" s="390"/>
      <c r="I10" s="390"/>
      <c r="J10" s="390"/>
      <c r="K10" s="390"/>
      <c r="L10" s="390"/>
      <c r="M10" s="390"/>
      <c r="N10" s="390"/>
      <c r="O10" s="390"/>
      <c r="P10" s="390"/>
      <c r="Q10" s="390"/>
      <c r="R10" s="390"/>
      <c r="S10" s="390"/>
      <c r="V10" s="391"/>
      <c r="W10" s="391"/>
      <c r="X10" s="391"/>
      <c r="Y10" s="391"/>
      <c r="Z10" s="391"/>
      <c r="AA10" s="391"/>
      <c r="AB10" s="391"/>
      <c r="AC10" s="391"/>
      <c r="AD10" s="391"/>
      <c r="AE10" s="391"/>
      <c r="AF10" s="391"/>
      <c r="AG10" s="391"/>
      <c r="AH10" s="391"/>
      <c r="AI10" s="391"/>
      <c r="AJ10" s="391"/>
      <c r="AK10" s="391"/>
      <c r="AL10" s="391"/>
      <c r="AM10" s="391"/>
      <c r="AN10" s="115"/>
      <c r="AO10" s="392"/>
      <c r="AP10" s="392"/>
      <c r="AQ10" s="392"/>
      <c r="AR10" s="392"/>
      <c r="AS10" s="392"/>
    </row>
    <row r="11" spans="1:45" ht="20.100000000000001" customHeight="1" x14ac:dyDescent="0.2">
      <c r="A11" s="114"/>
      <c r="B11" s="390"/>
      <c r="C11" s="390"/>
      <c r="D11" s="390"/>
      <c r="E11" s="390"/>
      <c r="F11" s="390"/>
      <c r="G11" s="390"/>
      <c r="H11" s="390"/>
      <c r="I11" s="390"/>
      <c r="J11" s="390"/>
      <c r="K11" s="390"/>
      <c r="L11" s="390"/>
      <c r="M11" s="390"/>
      <c r="N11" s="390"/>
      <c r="O11" s="390"/>
      <c r="P11" s="390"/>
      <c r="Q11" s="390"/>
      <c r="R11" s="390"/>
      <c r="S11" s="390"/>
      <c r="V11" s="391"/>
      <c r="W11" s="391"/>
      <c r="X11" s="391"/>
      <c r="Y11" s="391"/>
      <c r="Z11" s="391"/>
      <c r="AA11" s="391"/>
      <c r="AB11" s="391"/>
      <c r="AC11" s="391"/>
      <c r="AD11" s="391"/>
      <c r="AE11" s="391"/>
      <c r="AF11" s="391"/>
      <c r="AG11" s="391"/>
      <c r="AH11" s="391"/>
      <c r="AI11" s="391"/>
      <c r="AJ11" s="391"/>
      <c r="AK11" s="391"/>
      <c r="AL11" s="391"/>
      <c r="AM11" s="391"/>
      <c r="AN11" s="115"/>
      <c r="AO11" s="392"/>
      <c r="AP11" s="392"/>
      <c r="AQ11" s="392"/>
      <c r="AR11" s="392"/>
      <c r="AS11" s="392"/>
    </row>
    <row r="12" spans="1:45" ht="20.100000000000001" customHeight="1" x14ac:dyDescent="0.2">
      <c r="A12" s="114"/>
      <c r="B12" s="390"/>
      <c r="C12" s="390"/>
      <c r="D12" s="390"/>
      <c r="E12" s="390"/>
      <c r="F12" s="390"/>
      <c r="G12" s="390"/>
      <c r="H12" s="390"/>
      <c r="I12" s="390"/>
      <c r="J12" s="390"/>
      <c r="K12" s="390"/>
      <c r="L12" s="390"/>
      <c r="M12" s="390"/>
      <c r="N12" s="390"/>
      <c r="O12" s="390"/>
      <c r="P12" s="390"/>
      <c r="Q12" s="390"/>
      <c r="R12" s="390"/>
      <c r="S12" s="390"/>
      <c r="V12" s="391"/>
      <c r="W12" s="391"/>
      <c r="X12" s="391"/>
      <c r="Y12" s="391"/>
      <c r="Z12" s="391"/>
      <c r="AA12" s="391"/>
      <c r="AB12" s="391"/>
      <c r="AC12" s="391"/>
      <c r="AD12" s="391"/>
      <c r="AE12" s="391"/>
      <c r="AF12" s="391"/>
      <c r="AG12" s="391"/>
      <c r="AH12" s="391"/>
      <c r="AI12" s="391"/>
      <c r="AJ12" s="391"/>
      <c r="AK12" s="391"/>
      <c r="AL12" s="391"/>
      <c r="AM12" s="391"/>
      <c r="AN12" s="115"/>
      <c r="AO12" s="392"/>
      <c r="AP12" s="392"/>
      <c r="AQ12" s="392"/>
      <c r="AR12" s="392"/>
      <c r="AS12" s="392"/>
    </row>
    <row r="13" spans="1:45" ht="35.1" customHeight="1" x14ac:dyDescent="0.2">
      <c r="A13" s="114"/>
      <c r="B13" s="322"/>
      <c r="C13" s="322"/>
      <c r="D13" s="322"/>
      <c r="E13" s="322"/>
      <c r="F13" s="322"/>
      <c r="G13" s="322"/>
      <c r="H13" s="322"/>
      <c r="I13" s="322"/>
      <c r="J13" s="322"/>
      <c r="K13" s="322"/>
      <c r="L13" s="322"/>
      <c r="M13" s="322"/>
      <c r="N13" s="322"/>
      <c r="O13" s="322"/>
      <c r="P13" s="322"/>
      <c r="Q13" s="322"/>
      <c r="R13" s="322"/>
      <c r="S13" s="322"/>
      <c r="T13" s="111"/>
      <c r="U13" s="111"/>
      <c r="V13" s="323"/>
      <c r="W13" s="323"/>
      <c r="X13" s="323"/>
      <c r="Y13" s="323"/>
      <c r="Z13" s="323"/>
      <c r="AA13" s="323"/>
      <c r="AB13" s="323"/>
      <c r="AC13" s="323"/>
      <c r="AD13" s="323"/>
      <c r="AE13" s="323"/>
      <c r="AF13" s="323"/>
      <c r="AG13" s="323"/>
      <c r="AH13" s="323"/>
      <c r="AI13" s="323"/>
      <c r="AJ13" s="323"/>
      <c r="AK13" s="323"/>
      <c r="AL13" s="323"/>
      <c r="AM13" s="323"/>
      <c r="AN13" s="115"/>
      <c r="AO13" s="32"/>
      <c r="AP13" s="32"/>
      <c r="AQ13" s="32"/>
    </row>
    <row r="14" spans="1:45" ht="20.100000000000001" customHeight="1" x14ac:dyDescent="0.2">
      <c r="A14" s="114"/>
      <c r="B14" s="322"/>
      <c r="C14" s="322"/>
      <c r="D14" s="384" t="s">
        <v>437</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23"/>
      <c r="AM14" s="323"/>
      <c r="AN14" s="115"/>
      <c r="AO14" s="32"/>
      <c r="AP14" s="32"/>
      <c r="AQ14" s="32"/>
    </row>
    <row r="15" spans="1:45" ht="30" customHeight="1" x14ac:dyDescent="0.2">
      <c r="A15" s="114"/>
      <c r="B15" s="322"/>
      <c r="C15" s="322"/>
      <c r="D15" s="385" t="s">
        <v>436</v>
      </c>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23"/>
      <c r="AM15" s="323"/>
      <c r="AN15" s="115"/>
      <c r="AO15" s="32"/>
      <c r="AP15" s="32"/>
      <c r="AQ15" s="32"/>
    </row>
    <row r="16" spans="1:45" ht="20.100000000000001" customHeight="1" x14ac:dyDescent="0.2">
      <c r="A16" s="114"/>
      <c r="B16" s="322"/>
      <c r="C16" s="322"/>
      <c r="D16" s="131"/>
      <c r="E16" s="131"/>
      <c r="F16" s="131"/>
      <c r="G16" s="131"/>
      <c r="H16" s="131"/>
      <c r="I16" s="131"/>
      <c r="J16" s="131"/>
      <c r="K16" s="131"/>
      <c r="L16" s="131"/>
      <c r="M16" s="131"/>
      <c r="N16" s="131"/>
      <c r="O16" s="131"/>
      <c r="P16" s="131"/>
      <c r="Q16" s="131"/>
      <c r="R16" s="131"/>
      <c r="S16" s="131"/>
      <c r="T16" s="111"/>
      <c r="U16" s="111"/>
      <c r="V16" s="323"/>
      <c r="W16" s="323"/>
      <c r="X16" s="323"/>
      <c r="Y16" s="323"/>
      <c r="Z16" s="323"/>
      <c r="AA16" s="323"/>
      <c r="AB16" s="323"/>
      <c r="AC16" s="323"/>
      <c r="AD16" s="323"/>
      <c r="AE16" s="323"/>
      <c r="AF16" s="323"/>
      <c r="AG16" s="323"/>
      <c r="AH16" s="323"/>
      <c r="AI16" s="323"/>
      <c r="AJ16" s="323"/>
      <c r="AK16" s="323"/>
      <c r="AL16" s="323"/>
      <c r="AM16" s="323"/>
      <c r="AN16" s="115"/>
      <c r="AO16" s="32"/>
      <c r="AP16" s="32"/>
      <c r="AQ16" s="32"/>
    </row>
    <row r="17" spans="1:43" ht="20.100000000000001" customHeight="1" x14ac:dyDescent="0.2">
      <c r="A17" s="114"/>
      <c r="B17" s="322"/>
      <c r="C17" s="322"/>
      <c r="D17" s="322"/>
      <c r="E17" s="322"/>
      <c r="F17" s="322"/>
      <c r="G17" s="322"/>
      <c r="H17" s="322"/>
      <c r="I17" s="322"/>
      <c r="J17" s="322"/>
      <c r="K17" s="322"/>
      <c r="L17" s="322"/>
      <c r="M17" s="322"/>
      <c r="N17" s="322"/>
      <c r="O17" s="322"/>
      <c r="P17" s="322"/>
      <c r="Q17" s="322"/>
      <c r="R17" s="322"/>
      <c r="S17" s="322"/>
      <c r="T17" s="111"/>
      <c r="U17" s="111"/>
      <c r="V17" s="323"/>
      <c r="W17" s="323"/>
      <c r="X17" s="323"/>
      <c r="Y17" s="323"/>
      <c r="Z17" s="323"/>
      <c r="AA17" s="323"/>
      <c r="AB17" s="323"/>
      <c r="AC17" s="323"/>
      <c r="AD17" s="323"/>
      <c r="AE17" s="323"/>
      <c r="AF17" s="323"/>
      <c r="AG17" s="323"/>
      <c r="AH17" s="323"/>
      <c r="AI17" s="323"/>
      <c r="AJ17" s="323"/>
      <c r="AK17" s="323"/>
      <c r="AL17" s="323"/>
      <c r="AM17" s="323"/>
      <c r="AN17" s="115"/>
      <c r="AO17" s="32"/>
      <c r="AP17" s="32"/>
      <c r="AQ17" s="32"/>
    </row>
    <row r="18" spans="1:43" ht="20.100000000000001" customHeight="1" x14ac:dyDescent="0.2">
      <c r="A18" s="114"/>
      <c r="B18" s="322"/>
      <c r="C18" s="322"/>
      <c r="D18" s="322"/>
      <c r="E18" s="322"/>
      <c r="F18" s="322"/>
      <c r="G18" s="322"/>
      <c r="H18" s="322"/>
      <c r="I18" s="322"/>
      <c r="J18" s="322"/>
      <c r="K18" s="322"/>
      <c r="L18" s="322"/>
      <c r="M18" s="322"/>
      <c r="N18" s="322"/>
      <c r="O18" s="322"/>
      <c r="P18" s="322"/>
      <c r="Q18" s="322"/>
      <c r="R18" s="322"/>
      <c r="S18" s="322"/>
      <c r="T18" s="111"/>
      <c r="U18" s="111"/>
      <c r="V18" s="323"/>
      <c r="W18" s="323"/>
      <c r="X18" s="323"/>
      <c r="Y18" s="323"/>
      <c r="Z18" s="323"/>
      <c r="AA18" s="323"/>
      <c r="AB18" s="323"/>
      <c r="AC18" s="323"/>
      <c r="AD18" s="323"/>
      <c r="AE18" s="323"/>
      <c r="AF18" s="323"/>
      <c r="AG18" s="323"/>
      <c r="AH18" s="323"/>
      <c r="AI18" s="323"/>
      <c r="AJ18" s="323"/>
      <c r="AK18" s="323"/>
      <c r="AL18" s="323"/>
      <c r="AM18" s="323"/>
      <c r="AN18" s="115"/>
      <c r="AO18" s="32"/>
      <c r="AP18" s="32"/>
      <c r="AQ18" s="32"/>
    </row>
    <row r="19" spans="1:43" ht="20.100000000000001" customHeight="1" x14ac:dyDescent="0.2">
      <c r="A19" s="114"/>
      <c r="B19" s="322"/>
      <c r="C19" s="322"/>
      <c r="D19" s="322"/>
      <c r="E19" s="322"/>
      <c r="F19" s="322"/>
      <c r="G19" s="322"/>
      <c r="H19" s="322"/>
      <c r="I19" s="322"/>
      <c r="J19" s="322"/>
      <c r="K19" s="322"/>
      <c r="L19" s="322"/>
      <c r="M19" s="322"/>
      <c r="N19" s="322"/>
      <c r="O19" s="322"/>
      <c r="P19" s="322"/>
      <c r="Q19" s="322"/>
      <c r="R19" s="322"/>
      <c r="S19" s="322"/>
      <c r="T19" s="111"/>
      <c r="U19" s="111"/>
      <c r="V19" s="323"/>
      <c r="W19" s="323"/>
      <c r="X19" s="323"/>
      <c r="Y19" s="323"/>
      <c r="Z19" s="323"/>
      <c r="AA19" s="323"/>
      <c r="AB19" s="323"/>
      <c r="AC19" s="323"/>
      <c r="AD19" s="323"/>
      <c r="AE19" s="323"/>
      <c r="AF19" s="323"/>
      <c r="AG19" s="323"/>
      <c r="AH19" s="323"/>
      <c r="AI19" s="323"/>
      <c r="AJ19" s="323"/>
      <c r="AK19" s="323"/>
      <c r="AL19" s="323"/>
      <c r="AM19" s="323"/>
      <c r="AN19" s="115"/>
      <c r="AO19" s="32"/>
      <c r="AP19" s="32"/>
      <c r="AQ19" s="32"/>
    </row>
    <row r="20" spans="1:43" ht="20.100000000000001" customHeight="1" x14ac:dyDescent="0.2">
      <c r="A20" s="114"/>
      <c r="B20" s="322"/>
      <c r="C20" s="322"/>
      <c r="D20" s="322"/>
      <c r="E20" s="322"/>
      <c r="F20" s="322"/>
      <c r="G20" s="322"/>
      <c r="H20" s="322"/>
      <c r="I20" s="322"/>
      <c r="J20" s="322"/>
      <c r="K20" s="322"/>
      <c r="L20" s="322"/>
      <c r="M20" s="322"/>
      <c r="N20" s="322"/>
      <c r="O20" s="322"/>
      <c r="P20" s="322"/>
      <c r="Q20" s="322"/>
      <c r="R20" s="322"/>
      <c r="S20" s="322"/>
      <c r="T20" s="111"/>
      <c r="U20" s="111"/>
      <c r="V20" s="323"/>
      <c r="W20" s="323"/>
      <c r="X20" s="323"/>
      <c r="Y20" s="323"/>
      <c r="Z20" s="323"/>
      <c r="AA20" s="323"/>
      <c r="AB20" s="323"/>
      <c r="AC20" s="323"/>
      <c r="AD20" s="323"/>
      <c r="AE20" s="323"/>
      <c r="AF20" s="323"/>
      <c r="AG20" s="323"/>
      <c r="AH20" s="323"/>
      <c r="AI20" s="323"/>
      <c r="AJ20" s="323"/>
      <c r="AK20" s="323"/>
      <c r="AL20" s="323"/>
      <c r="AM20" s="323"/>
      <c r="AN20" s="115"/>
      <c r="AO20" s="32"/>
      <c r="AP20" s="32"/>
      <c r="AQ20" s="32"/>
    </row>
    <row r="21" spans="1:43" ht="20.100000000000001" customHeight="1" x14ac:dyDescent="0.2">
      <c r="A21" s="114"/>
      <c r="B21" s="322"/>
      <c r="C21" s="322"/>
      <c r="D21" s="322"/>
      <c r="E21" s="322"/>
      <c r="F21" s="322"/>
      <c r="G21" s="322"/>
      <c r="H21" s="322"/>
      <c r="I21" s="322"/>
      <c r="J21" s="322"/>
      <c r="K21" s="322"/>
      <c r="L21" s="322"/>
      <c r="M21" s="322"/>
      <c r="N21" s="322"/>
      <c r="O21" s="322"/>
      <c r="P21" s="322"/>
      <c r="Q21" s="322"/>
      <c r="R21" s="322"/>
      <c r="S21" s="322"/>
      <c r="T21" s="111"/>
      <c r="U21" s="111"/>
      <c r="V21" s="323"/>
      <c r="W21" s="323"/>
      <c r="X21" s="323"/>
      <c r="Y21" s="323"/>
      <c r="Z21" s="323"/>
      <c r="AA21" s="323"/>
      <c r="AB21" s="323"/>
      <c r="AC21" s="323"/>
      <c r="AD21" s="323"/>
      <c r="AE21" s="323"/>
      <c r="AF21" s="323"/>
      <c r="AG21" s="323"/>
      <c r="AH21" s="323"/>
      <c r="AI21" s="323"/>
      <c r="AJ21" s="323"/>
      <c r="AK21" s="323"/>
      <c r="AL21" s="323"/>
      <c r="AM21" s="323"/>
      <c r="AN21" s="115"/>
      <c r="AO21" s="32"/>
      <c r="AP21" s="32"/>
      <c r="AQ21" s="32"/>
    </row>
    <row r="22" spans="1:43" ht="20.100000000000001" customHeight="1" x14ac:dyDescent="0.2">
      <c r="A22" s="114"/>
      <c r="B22" s="322"/>
      <c r="C22" s="322"/>
      <c r="D22" s="322"/>
      <c r="E22" s="322"/>
      <c r="F22" s="322"/>
      <c r="G22" s="322"/>
      <c r="H22" s="322"/>
      <c r="I22" s="322"/>
      <c r="J22" s="322"/>
      <c r="K22" s="322"/>
      <c r="L22" s="322"/>
      <c r="M22" s="322"/>
      <c r="N22" s="322"/>
      <c r="O22" s="322"/>
      <c r="P22" s="322"/>
      <c r="Q22" s="322"/>
      <c r="R22" s="322"/>
      <c r="S22" s="322"/>
      <c r="T22" s="111"/>
      <c r="U22" s="111"/>
      <c r="V22" s="323"/>
      <c r="W22" s="323"/>
      <c r="X22" s="323"/>
      <c r="Y22" s="323"/>
      <c r="Z22" s="323"/>
      <c r="AA22" s="323"/>
      <c r="AB22" s="323"/>
      <c r="AC22" s="323"/>
      <c r="AD22" s="323"/>
      <c r="AE22" s="323"/>
      <c r="AF22" s="323"/>
      <c r="AG22" s="323"/>
      <c r="AH22" s="323"/>
      <c r="AI22" s="323"/>
      <c r="AJ22" s="323"/>
      <c r="AK22" s="323"/>
      <c r="AL22" s="323"/>
      <c r="AM22" s="323"/>
      <c r="AN22" s="115"/>
      <c r="AO22" s="32"/>
      <c r="AP22" s="32"/>
      <c r="AQ22" s="32"/>
    </row>
    <row r="23" spans="1:43" ht="20.100000000000001" customHeight="1" x14ac:dyDescent="0.2">
      <c r="A23" s="114"/>
      <c r="B23" s="322"/>
      <c r="C23" s="322"/>
      <c r="D23" s="322"/>
      <c r="E23" s="322"/>
      <c r="F23" s="322"/>
      <c r="G23" s="322"/>
      <c r="H23" s="322"/>
      <c r="I23" s="322"/>
      <c r="J23" s="322"/>
      <c r="K23" s="322"/>
      <c r="L23" s="322"/>
      <c r="M23" s="322"/>
      <c r="N23" s="322"/>
      <c r="O23" s="322"/>
      <c r="P23" s="322"/>
      <c r="Q23" s="322"/>
      <c r="R23" s="322"/>
      <c r="S23" s="322"/>
      <c r="T23" s="111"/>
      <c r="U23" s="111"/>
      <c r="V23" s="323"/>
      <c r="W23" s="323"/>
      <c r="X23" s="323"/>
      <c r="Y23" s="323"/>
      <c r="Z23" s="323"/>
      <c r="AA23" s="323"/>
      <c r="AB23" s="323"/>
      <c r="AC23" s="323"/>
      <c r="AD23" s="323"/>
      <c r="AE23" s="323"/>
      <c r="AF23" s="323"/>
      <c r="AG23" s="323"/>
      <c r="AH23" s="323"/>
      <c r="AI23" s="323"/>
      <c r="AJ23" s="323"/>
      <c r="AK23" s="323"/>
      <c r="AL23" s="323"/>
      <c r="AM23" s="323"/>
      <c r="AN23" s="115"/>
      <c r="AO23" s="32"/>
      <c r="AP23" s="32"/>
      <c r="AQ23" s="32"/>
    </row>
    <row r="24" spans="1:43" ht="20.100000000000001" customHeight="1" x14ac:dyDescent="0.2">
      <c r="A24" s="114"/>
      <c r="B24" s="322"/>
      <c r="C24" s="322"/>
      <c r="D24" s="322"/>
      <c r="E24" s="322"/>
      <c r="F24" s="322"/>
      <c r="G24" s="322"/>
      <c r="H24" s="322"/>
      <c r="I24" s="322"/>
      <c r="J24" s="322"/>
      <c r="K24" s="322"/>
      <c r="L24" s="322"/>
      <c r="M24" s="322"/>
      <c r="N24" s="322"/>
      <c r="O24" s="322"/>
      <c r="P24" s="322"/>
      <c r="Q24" s="322"/>
      <c r="R24" s="322"/>
      <c r="S24" s="322"/>
      <c r="T24" s="111"/>
      <c r="U24" s="111"/>
      <c r="V24" s="323"/>
      <c r="W24" s="323"/>
      <c r="X24" s="323"/>
      <c r="Y24" s="323"/>
      <c r="Z24" s="323"/>
      <c r="AA24" s="323"/>
      <c r="AB24" s="323"/>
      <c r="AC24" s="323"/>
      <c r="AD24" s="323"/>
      <c r="AE24" s="323"/>
      <c r="AF24" s="323"/>
      <c r="AG24" s="323"/>
      <c r="AH24" s="323"/>
      <c r="AI24" s="323"/>
      <c r="AJ24" s="323"/>
      <c r="AK24" s="323"/>
      <c r="AL24" s="323"/>
      <c r="AM24" s="323"/>
      <c r="AN24" s="115"/>
      <c r="AO24" s="32"/>
      <c r="AP24" s="32"/>
      <c r="AQ24" s="32"/>
    </row>
    <row r="25" spans="1:43" ht="20.100000000000001" customHeight="1" x14ac:dyDescent="0.2">
      <c r="A25" s="114"/>
      <c r="B25" s="322"/>
      <c r="C25" s="322"/>
      <c r="D25" s="322"/>
      <c r="E25" s="322"/>
      <c r="F25" s="322"/>
      <c r="G25" s="322"/>
      <c r="H25" s="322"/>
      <c r="I25" s="322"/>
      <c r="J25" s="322"/>
      <c r="K25" s="322"/>
      <c r="L25" s="322"/>
      <c r="M25" s="322"/>
      <c r="N25" s="322"/>
      <c r="O25" s="322"/>
      <c r="P25" s="322"/>
      <c r="Q25" s="322"/>
      <c r="R25" s="322"/>
      <c r="S25" s="322"/>
      <c r="T25" s="111"/>
      <c r="U25" s="111"/>
      <c r="V25" s="323"/>
      <c r="W25" s="323"/>
      <c r="X25" s="323"/>
      <c r="Y25" s="323"/>
      <c r="Z25" s="323"/>
      <c r="AA25" s="323"/>
      <c r="AB25" s="323"/>
      <c r="AC25" s="323"/>
      <c r="AD25" s="323"/>
      <c r="AE25" s="323"/>
      <c r="AF25" s="323"/>
      <c r="AG25" s="323"/>
      <c r="AH25" s="323"/>
      <c r="AI25" s="323"/>
      <c r="AJ25" s="323"/>
      <c r="AK25" s="323"/>
      <c r="AL25" s="323"/>
      <c r="AM25" s="323"/>
      <c r="AN25" s="115"/>
      <c r="AO25" s="32"/>
      <c r="AP25" s="32"/>
      <c r="AQ25" s="32"/>
    </row>
    <row r="26" spans="1:43" ht="20.100000000000001" customHeight="1" x14ac:dyDescent="0.2">
      <c r="A26" s="114"/>
      <c r="B26" s="322"/>
      <c r="C26" s="322"/>
      <c r="D26" s="322"/>
      <c r="E26" s="322"/>
      <c r="F26" s="322"/>
      <c r="G26" s="322"/>
      <c r="H26" s="322"/>
      <c r="I26" s="322"/>
      <c r="J26" s="322"/>
      <c r="K26" s="322"/>
      <c r="L26" s="322"/>
      <c r="M26" s="322"/>
      <c r="N26" s="322"/>
      <c r="O26" s="322"/>
      <c r="P26" s="322"/>
      <c r="Q26" s="322"/>
      <c r="R26" s="322"/>
      <c r="S26" s="322"/>
      <c r="T26" s="111"/>
      <c r="U26" s="111"/>
      <c r="V26" s="323"/>
      <c r="W26" s="323"/>
      <c r="X26" s="323"/>
      <c r="Y26" s="323"/>
      <c r="Z26" s="323"/>
      <c r="AA26" s="323"/>
      <c r="AB26" s="323"/>
      <c r="AC26" s="323"/>
      <c r="AD26" s="323"/>
      <c r="AE26" s="323"/>
      <c r="AF26" s="323"/>
      <c r="AG26" s="323"/>
      <c r="AH26" s="323"/>
      <c r="AI26" s="323"/>
      <c r="AJ26" s="323"/>
      <c r="AK26" s="323"/>
      <c r="AL26" s="323"/>
      <c r="AM26" s="323"/>
      <c r="AN26" s="115"/>
      <c r="AO26" s="32"/>
      <c r="AP26" s="32"/>
      <c r="AQ26" s="32"/>
    </row>
    <row r="27" spans="1:43" ht="20.100000000000001" customHeight="1" x14ac:dyDescent="0.2">
      <c r="A27" s="114"/>
      <c r="B27" s="322"/>
      <c r="C27" s="322"/>
      <c r="D27" s="322"/>
      <c r="E27" s="322"/>
      <c r="F27" s="322"/>
      <c r="G27" s="322"/>
      <c r="H27" s="322"/>
      <c r="I27" s="322"/>
      <c r="J27" s="322"/>
      <c r="K27" s="322"/>
      <c r="L27" s="322"/>
      <c r="M27" s="322"/>
      <c r="N27" s="322"/>
      <c r="O27" s="322"/>
      <c r="P27" s="322"/>
      <c r="Q27" s="322"/>
      <c r="R27" s="322"/>
      <c r="S27" s="322"/>
      <c r="T27" s="111"/>
      <c r="U27" s="111"/>
      <c r="V27" s="323"/>
      <c r="W27" s="323"/>
      <c r="X27" s="323"/>
      <c r="Y27" s="323"/>
      <c r="Z27" s="323"/>
      <c r="AA27" s="323"/>
      <c r="AB27" s="323"/>
      <c r="AC27" s="323"/>
      <c r="AD27" s="323"/>
      <c r="AE27" s="323"/>
      <c r="AF27" s="323"/>
      <c r="AG27" s="323"/>
      <c r="AH27" s="323"/>
      <c r="AI27" s="323"/>
      <c r="AJ27" s="323"/>
      <c r="AK27" s="323"/>
      <c r="AL27" s="323"/>
      <c r="AM27" s="323"/>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view="pageBreakPreview" zoomScaleNormal="100" zoomScaleSheetLayoutView="100" workbookViewId="0">
      <selection activeCell="AD13" sqref="AD1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86"/>
      <c r="F2" s="386"/>
      <c r="G2" s="386"/>
      <c r="H2" s="386"/>
      <c r="I2" s="386"/>
      <c r="J2" s="386"/>
      <c r="K2" s="386"/>
      <c r="L2" s="386"/>
      <c r="M2" s="386"/>
      <c r="N2" s="386"/>
      <c r="O2" s="386"/>
      <c r="P2" s="386"/>
      <c r="Q2" s="386"/>
      <c r="R2" s="386"/>
      <c r="S2" s="386"/>
      <c r="V2" s="387"/>
      <c r="W2" s="387"/>
      <c r="X2" s="387"/>
      <c r="Y2" s="387"/>
      <c r="Z2" s="387"/>
      <c r="AA2" s="387"/>
      <c r="AB2" s="387"/>
      <c r="AC2" s="387"/>
      <c r="AD2" s="387"/>
      <c r="AE2" s="387"/>
      <c r="AF2" s="387"/>
      <c r="AG2" s="387"/>
      <c r="AH2" s="387"/>
      <c r="AI2" s="387"/>
      <c r="AJ2" s="387"/>
    </row>
    <row r="3" spans="1:43" ht="14.25" x14ac:dyDescent="0.2">
      <c r="A3" s="102"/>
      <c r="B3" s="102"/>
      <c r="C3" s="102"/>
      <c r="D3" s="102"/>
      <c r="E3" s="386"/>
      <c r="F3" s="386"/>
      <c r="G3" s="386"/>
      <c r="H3" s="386"/>
      <c r="I3" s="386"/>
      <c r="J3" s="386"/>
      <c r="K3" s="386"/>
      <c r="L3" s="386"/>
      <c r="M3" s="386"/>
      <c r="N3" s="386"/>
      <c r="O3" s="386"/>
      <c r="P3" s="386"/>
      <c r="Q3" s="386"/>
      <c r="R3" s="386"/>
      <c r="S3" s="386"/>
      <c r="T3" s="104"/>
      <c r="U3" s="104"/>
      <c r="V3" s="387"/>
      <c r="W3" s="387"/>
      <c r="X3" s="387"/>
      <c r="Y3" s="387"/>
      <c r="Z3" s="387"/>
      <c r="AA3" s="387"/>
      <c r="AB3" s="387"/>
      <c r="AC3" s="387"/>
      <c r="AD3" s="387"/>
      <c r="AE3" s="387"/>
      <c r="AF3" s="387"/>
      <c r="AG3" s="387"/>
      <c r="AH3" s="387"/>
      <c r="AI3" s="387"/>
      <c r="AJ3" s="387"/>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88" t="s">
        <v>447</v>
      </c>
      <c r="C5" s="388"/>
      <c r="D5" s="388"/>
      <c r="E5" s="388"/>
      <c r="F5" s="388"/>
      <c r="G5" s="388"/>
      <c r="H5" s="388"/>
      <c r="I5" s="388"/>
      <c r="J5" s="388"/>
      <c r="K5" s="388"/>
      <c r="L5" s="388"/>
      <c r="M5" s="388"/>
      <c r="N5" s="388"/>
      <c r="O5" s="388"/>
      <c r="P5" s="388"/>
      <c r="Q5" s="388"/>
      <c r="R5" s="388"/>
      <c r="S5" s="388"/>
      <c r="T5" s="111"/>
      <c r="U5" s="111"/>
      <c r="V5" s="389" t="s">
        <v>448</v>
      </c>
      <c r="W5" s="389"/>
      <c r="X5" s="389"/>
      <c r="Y5" s="389"/>
      <c r="Z5" s="389"/>
      <c r="AA5" s="389"/>
      <c r="AB5" s="389"/>
      <c r="AC5" s="389"/>
      <c r="AD5" s="389"/>
      <c r="AE5" s="389"/>
      <c r="AF5" s="389"/>
      <c r="AG5" s="389"/>
      <c r="AH5" s="389"/>
      <c r="AI5" s="389"/>
      <c r="AJ5" s="389"/>
      <c r="AK5" s="389"/>
      <c r="AL5" s="389"/>
      <c r="AM5" s="389"/>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390" t="s">
        <v>449</v>
      </c>
      <c r="C7" s="390"/>
      <c r="D7" s="390"/>
      <c r="E7" s="390"/>
      <c r="F7" s="390"/>
      <c r="G7" s="390"/>
      <c r="H7" s="390"/>
      <c r="I7" s="390"/>
      <c r="J7" s="390"/>
      <c r="K7" s="390"/>
      <c r="L7" s="390"/>
      <c r="M7" s="390"/>
      <c r="N7" s="390"/>
      <c r="O7" s="390"/>
      <c r="P7" s="390"/>
      <c r="Q7" s="390"/>
      <c r="R7" s="390"/>
      <c r="S7" s="390"/>
      <c r="V7" s="391" t="s">
        <v>450</v>
      </c>
      <c r="W7" s="391"/>
      <c r="X7" s="391"/>
      <c r="Y7" s="391"/>
      <c r="Z7" s="391"/>
      <c r="AA7" s="391"/>
      <c r="AB7" s="391"/>
      <c r="AC7" s="391"/>
      <c r="AD7" s="391"/>
      <c r="AE7" s="391"/>
      <c r="AF7" s="391"/>
      <c r="AG7" s="391"/>
      <c r="AH7" s="391"/>
      <c r="AI7" s="391"/>
      <c r="AJ7" s="391"/>
      <c r="AK7" s="391"/>
      <c r="AL7" s="391"/>
      <c r="AM7" s="391"/>
      <c r="AN7" s="113"/>
      <c r="AO7" s="32"/>
      <c r="AP7" s="32"/>
      <c r="AQ7" s="32"/>
    </row>
    <row r="8" spans="1:43" ht="15" customHeight="1" x14ac:dyDescent="0.2">
      <c r="A8" s="112"/>
      <c r="B8" s="390"/>
      <c r="C8" s="390"/>
      <c r="D8" s="390"/>
      <c r="E8" s="390"/>
      <c r="F8" s="390"/>
      <c r="G8" s="390"/>
      <c r="H8" s="390"/>
      <c r="I8" s="390"/>
      <c r="J8" s="390"/>
      <c r="K8" s="390"/>
      <c r="L8" s="390"/>
      <c r="M8" s="390"/>
      <c r="N8" s="390"/>
      <c r="O8" s="390"/>
      <c r="P8" s="390"/>
      <c r="Q8" s="390"/>
      <c r="R8" s="390"/>
      <c r="S8" s="390"/>
      <c r="V8" s="391"/>
      <c r="W8" s="391"/>
      <c r="X8" s="391"/>
      <c r="Y8" s="391"/>
      <c r="Z8" s="391"/>
      <c r="AA8" s="391"/>
      <c r="AB8" s="391"/>
      <c r="AC8" s="391"/>
      <c r="AD8" s="391"/>
      <c r="AE8" s="391"/>
      <c r="AF8" s="391"/>
      <c r="AG8" s="391"/>
      <c r="AH8" s="391"/>
      <c r="AI8" s="391"/>
      <c r="AJ8" s="391"/>
      <c r="AK8" s="391"/>
      <c r="AL8" s="391"/>
      <c r="AM8" s="391"/>
      <c r="AN8" s="113"/>
      <c r="AO8" s="32"/>
      <c r="AP8" s="32"/>
      <c r="AQ8" s="32"/>
    </row>
    <row r="9" spans="1:43" ht="15" customHeight="1" x14ac:dyDescent="0.2">
      <c r="A9" s="114"/>
      <c r="B9" s="390"/>
      <c r="C9" s="390"/>
      <c r="D9" s="390"/>
      <c r="E9" s="390"/>
      <c r="F9" s="390"/>
      <c r="G9" s="390"/>
      <c r="H9" s="390"/>
      <c r="I9" s="390"/>
      <c r="J9" s="390"/>
      <c r="K9" s="390"/>
      <c r="L9" s="390"/>
      <c r="M9" s="390"/>
      <c r="N9" s="390"/>
      <c r="O9" s="390"/>
      <c r="P9" s="390"/>
      <c r="Q9" s="390"/>
      <c r="R9" s="390"/>
      <c r="S9" s="390"/>
      <c r="V9" s="391"/>
      <c r="W9" s="391"/>
      <c r="X9" s="391"/>
      <c r="Y9" s="391"/>
      <c r="Z9" s="391"/>
      <c r="AA9" s="391"/>
      <c r="AB9" s="391"/>
      <c r="AC9" s="391"/>
      <c r="AD9" s="391"/>
      <c r="AE9" s="391"/>
      <c r="AF9" s="391"/>
      <c r="AG9" s="391"/>
      <c r="AH9" s="391"/>
      <c r="AI9" s="391"/>
      <c r="AJ9" s="391"/>
      <c r="AK9" s="391"/>
      <c r="AL9" s="391"/>
      <c r="AM9" s="391"/>
      <c r="AN9" s="115"/>
      <c r="AO9" s="32"/>
      <c r="AP9" s="32"/>
      <c r="AQ9" s="32"/>
    </row>
    <row r="10" spans="1:43" ht="15" customHeight="1" x14ac:dyDescent="0.2">
      <c r="A10" s="114"/>
      <c r="B10" s="390"/>
      <c r="C10" s="390"/>
      <c r="D10" s="390"/>
      <c r="E10" s="390"/>
      <c r="F10" s="390"/>
      <c r="G10" s="390"/>
      <c r="H10" s="390"/>
      <c r="I10" s="390"/>
      <c r="J10" s="390"/>
      <c r="K10" s="390"/>
      <c r="L10" s="390"/>
      <c r="M10" s="390"/>
      <c r="N10" s="390"/>
      <c r="O10" s="390"/>
      <c r="P10" s="390"/>
      <c r="Q10" s="390"/>
      <c r="R10" s="390"/>
      <c r="S10" s="390"/>
      <c r="V10" s="391"/>
      <c r="W10" s="391"/>
      <c r="X10" s="391"/>
      <c r="Y10" s="391"/>
      <c r="Z10" s="391"/>
      <c r="AA10" s="391"/>
      <c r="AB10" s="391"/>
      <c r="AC10" s="391"/>
      <c r="AD10" s="391"/>
      <c r="AE10" s="391"/>
      <c r="AF10" s="391"/>
      <c r="AG10" s="391"/>
      <c r="AH10" s="391"/>
      <c r="AI10" s="391"/>
      <c r="AJ10" s="391"/>
      <c r="AK10" s="391"/>
      <c r="AL10" s="391"/>
      <c r="AM10" s="391"/>
      <c r="AN10" s="115"/>
      <c r="AO10" s="32"/>
      <c r="AP10" s="32"/>
      <c r="AQ10" s="32"/>
    </row>
    <row r="11" spans="1:43" ht="15" customHeight="1" x14ac:dyDescent="0.2">
      <c r="A11" s="114"/>
      <c r="B11" s="390"/>
      <c r="C11" s="390"/>
      <c r="D11" s="390"/>
      <c r="E11" s="390"/>
      <c r="F11" s="390"/>
      <c r="G11" s="390"/>
      <c r="H11" s="390"/>
      <c r="I11" s="390"/>
      <c r="J11" s="390"/>
      <c r="K11" s="390"/>
      <c r="L11" s="390"/>
      <c r="M11" s="390"/>
      <c r="N11" s="390"/>
      <c r="O11" s="390"/>
      <c r="P11" s="390"/>
      <c r="Q11" s="390"/>
      <c r="R11" s="390"/>
      <c r="S11" s="390"/>
      <c r="V11" s="391"/>
      <c r="W11" s="391"/>
      <c r="X11" s="391"/>
      <c r="Y11" s="391"/>
      <c r="Z11" s="391"/>
      <c r="AA11" s="391"/>
      <c r="AB11" s="391"/>
      <c r="AC11" s="391"/>
      <c r="AD11" s="391"/>
      <c r="AE11" s="391"/>
      <c r="AF11" s="391"/>
      <c r="AG11" s="391"/>
      <c r="AH11" s="391"/>
      <c r="AI11" s="391"/>
      <c r="AJ11" s="391"/>
      <c r="AK11" s="391"/>
      <c r="AL11" s="391"/>
      <c r="AM11" s="391"/>
      <c r="AN11" s="115"/>
      <c r="AO11" s="32"/>
      <c r="AP11" s="32"/>
      <c r="AQ11" s="32"/>
    </row>
    <row r="12" spans="1:43" ht="15" customHeight="1" x14ac:dyDescent="0.2">
      <c r="A12" s="114"/>
      <c r="B12" s="390"/>
      <c r="C12" s="390"/>
      <c r="D12" s="390"/>
      <c r="E12" s="390"/>
      <c r="F12" s="390"/>
      <c r="G12" s="390"/>
      <c r="H12" s="390"/>
      <c r="I12" s="390"/>
      <c r="J12" s="390"/>
      <c r="K12" s="390"/>
      <c r="L12" s="390"/>
      <c r="M12" s="390"/>
      <c r="N12" s="390"/>
      <c r="O12" s="390"/>
      <c r="P12" s="390"/>
      <c r="Q12" s="390"/>
      <c r="R12" s="390"/>
      <c r="S12" s="390"/>
      <c r="V12" s="391"/>
      <c r="W12" s="391"/>
      <c r="X12" s="391"/>
      <c r="Y12" s="391"/>
      <c r="Z12" s="391"/>
      <c r="AA12" s="391"/>
      <c r="AB12" s="391"/>
      <c r="AC12" s="391"/>
      <c r="AD12" s="391"/>
      <c r="AE12" s="391"/>
      <c r="AF12" s="391"/>
      <c r="AG12" s="391"/>
      <c r="AH12" s="391"/>
      <c r="AI12" s="391"/>
      <c r="AJ12" s="391"/>
      <c r="AK12" s="391"/>
      <c r="AL12" s="391"/>
      <c r="AM12" s="391"/>
      <c r="AN12" s="115"/>
      <c r="AO12" s="32"/>
      <c r="AP12" s="32"/>
      <c r="AQ12" s="32"/>
    </row>
    <row r="13" spans="1:43" ht="35.1" customHeight="1" x14ac:dyDescent="0.2">
      <c r="A13" s="114"/>
      <c r="B13" s="322"/>
      <c r="C13" s="322"/>
      <c r="D13" s="322"/>
      <c r="E13" s="322"/>
      <c r="F13" s="322"/>
      <c r="G13" s="322"/>
      <c r="H13" s="322"/>
      <c r="I13" s="322"/>
      <c r="J13" s="322"/>
      <c r="K13" s="322"/>
      <c r="L13" s="322"/>
      <c r="M13" s="322"/>
      <c r="N13" s="322"/>
      <c r="O13" s="322"/>
      <c r="P13" s="322"/>
      <c r="Q13" s="322"/>
      <c r="R13" s="322"/>
      <c r="S13" s="322"/>
      <c r="T13" s="111"/>
      <c r="U13" s="111"/>
      <c r="V13" s="323"/>
      <c r="W13" s="323"/>
      <c r="X13" s="323"/>
      <c r="Y13" s="323"/>
      <c r="Z13" s="323"/>
      <c r="AA13" s="323"/>
      <c r="AB13" s="323"/>
      <c r="AC13" s="323"/>
      <c r="AD13" s="323"/>
      <c r="AE13" s="323"/>
      <c r="AF13" s="323"/>
      <c r="AG13" s="323"/>
      <c r="AH13" s="323"/>
      <c r="AI13" s="323"/>
      <c r="AJ13" s="323"/>
      <c r="AK13" s="323"/>
      <c r="AL13" s="323"/>
      <c r="AM13" s="323"/>
      <c r="AN13" s="115"/>
      <c r="AO13" s="32"/>
      <c r="AP13" s="32"/>
      <c r="AQ13" s="32"/>
    </row>
    <row r="14" spans="1:43" ht="20.100000000000001" customHeight="1" x14ac:dyDescent="0.2">
      <c r="A14" s="114"/>
      <c r="B14" s="322"/>
      <c r="C14" s="322"/>
      <c r="D14" s="384" t="s">
        <v>439</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23"/>
      <c r="AM14" s="323"/>
      <c r="AN14" s="115"/>
      <c r="AO14" s="32"/>
      <c r="AP14" s="32"/>
      <c r="AQ14" s="32"/>
    </row>
    <row r="15" spans="1:43" ht="30" customHeight="1" x14ac:dyDescent="0.2">
      <c r="A15" s="114"/>
      <c r="B15" s="322"/>
      <c r="C15" s="322"/>
      <c r="D15" s="385" t="s">
        <v>438</v>
      </c>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23"/>
      <c r="AM15" s="323"/>
      <c r="AN15" s="115"/>
      <c r="AO15" s="32"/>
      <c r="AP15" s="32"/>
      <c r="AQ15" s="32"/>
    </row>
    <row r="16" spans="1:43" ht="20.100000000000001" customHeight="1" x14ac:dyDescent="0.2">
      <c r="A16" s="114"/>
      <c r="B16" s="322"/>
      <c r="C16" s="322"/>
      <c r="D16" s="131"/>
      <c r="E16" s="131"/>
      <c r="F16" s="131"/>
      <c r="G16" s="131"/>
      <c r="H16" s="131"/>
      <c r="I16" s="131"/>
      <c r="J16" s="131"/>
      <c r="K16" s="131"/>
      <c r="L16" s="131"/>
      <c r="M16" s="131"/>
      <c r="N16" s="131"/>
      <c r="O16" s="131"/>
      <c r="P16" s="131"/>
      <c r="Q16" s="131"/>
      <c r="R16" s="131"/>
      <c r="S16" s="131"/>
      <c r="T16" s="111"/>
      <c r="U16" s="111"/>
      <c r="V16" s="323"/>
      <c r="W16" s="323"/>
      <c r="X16" s="323"/>
      <c r="Y16" s="323"/>
      <c r="Z16" s="323"/>
      <c r="AA16" s="323"/>
      <c r="AB16" s="323"/>
      <c r="AC16" s="323"/>
      <c r="AD16" s="323"/>
      <c r="AE16" s="323"/>
      <c r="AF16" s="323"/>
      <c r="AG16" s="323"/>
      <c r="AH16" s="323"/>
      <c r="AI16" s="323"/>
      <c r="AJ16" s="323"/>
      <c r="AK16" s="323"/>
      <c r="AL16" s="323"/>
      <c r="AM16" s="323"/>
      <c r="AN16" s="115"/>
      <c r="AO16" s="32"/>
      <c r="AP16" s="32"/>
      <c r="AQ16" s="32"/>
    </row>
    <row r="17" spans="1:43" ht="20.100000000000001" customHeight="1" x14ac:dyDescent="0.2">
      <c r="A17" s="114"/>
      <c r="B17" s="322"/>
      <c r="C17" s="322"/>
      <c r="D17" s="322"/>
      <c r="E17" s="322"/>
      <c r="F17" s="322"/>
      <c r="G17" s="322"/>
      <c r="H17" s="322"/>
      <c r="I17" s="322"/>
      <c r="J17" s="322"/>
      <c r="K17" s="322"/>
      <c r="L17" s="322"/>
      <c r="M17" s="322"/>
      <c r="N17" s="322"/>
      <c r="O17" s="322"/>
      <c r="P17" s="322"/>
      <c r="Q17" s="322"/>
      <c r="R17" s="322"/>
      <c r="S17" s="322"/>
      <c r="T17" s="111"/>
      <c r="U17" s="111"/>
      <c r="V17" s="323"/>
      <c r="W17" s="323"/>
      <c r="X17" s="323"/>
      <c r="Y17" s="323"/>
      <c r="Z17" s="323"/>
      <c r="AA17" s="323"/>
      <c r="AB17" s="323"/>
      <c r="AC17" s="323"/>
      <c r="AD17" s="323"/>
      <c r="AE17" s="323"/>
      <c r="AF17" s="323"/>
      <c r="AG17" s="323"/>
      <c r="AH17" s="323"/>
      <c r="AI17" s="323"/>
      <c r="AJ17" s="323"/>
      <c r="AK17" s="323"/>
      <c r="AL17" s="323"/>
      <c r="AM17" s="323"/>
      <c r="AN17" s="115"/>
      <c r="AO17" s="32"/>
      <c r="AP17" s="32"/>
      <c r="AQ17" s="32"/>
    </row>
    <row r="18" spans="1:43" ht="20.100000000000001" customHeight="1" x14ac:dyDescent="0.2">
      <c r="A18" s="114"/>
      <c r="B18" s="322"/>
      <c r="C18" s="322"/>
      <c r="D18" s="322"/>
      <c r="E18" s="322"/>
      <c r="F18" s="322"/>
      <c r="G18" s="322"/>
      <c r="H18" s="322"/>
      <c r="I18" s="322"/>
      <c r="J18" s="322"/>
      <c r="K18" s="322"/>
      <c r="L18" s="322"/>
      <c r="M18" s="322"/>
      <c r="N18" s="322"/>
      <c r="O18" s="322"/>
      <c r="P18" s="322"/>
      <c r="Q18" s="322"/>
      <c r="R18" s="322"/>
      <c r="S18" s="322"/>
      <c r="T18" s="111"/>
      <c r="U18" s="111"/>
      <c r="V18" s="323"/>
      <c r="W18" s="323"/>
      <c r="X18" s="323"/>
      <c r="Y18" s="323"/>
      <c r="Z18" s="323"/>
      <c r="AA18" s="323"/>
      <c r="AB18" s="323"/>
      <c r="AC18" s="323"/>
      <c r="AD18" s="323"/>
      <c r="AE18" s="323"/>
      <c r="AF18" s="323"/>
      <c r="AG18" s="323"/>
      <c r="AH18" s="323"/>
      <c r="AI18" s="323"/>
      <c r="AJ18" s="323"/>
      <c r="AK18" s="323"/>
      <c r="AL18" s="323"/>
      <c r="AM18" s="323"/>
      <c r="AN18" s="115"/>
      <c r="AO18" s="32"/>
      <c r="AP18" s="32"/>
      <c r="AQ18" s="32"/>
    </row>
    <row r="19" spans="1:43" ht="20.100000000000001" customHeight="1" x14ac:dyDescent="0.2">
      <c r="A19" s="114"/>
      <c r="B19" s="322"/>
      <c r="C19" s="322"/>
      <c r="D19" s="322"/>
      <c r="E19" s="322"/>
      <c r="F19" s="322"/>
      <c r="G19" s="322"/>
      <c r="H19" s="322"/>
      <c r="I19" s="322"/>
      <c r="J19" s="322"/>
      <c r="K19" s="322"/>
      <c r="L19" s="322"/>
      <c r="M19" s="322"/>
      <c r="N19" s="322"/>
      <c r="O19" s="322"/>
      <c r="P19" s="322"/>
      <c r="Q19" s="322"/>
      <c r="R19" s="322"/>
      <c r="S19" s="322"/>
      <c r="T19" s="111"/>
      <c r="U19" s="111"/>
      <c r="V19" s="323"/>
      <c r="W19" s="323"/>
      <c r="X19" s="323"/>
      <c r="Y19" s="323"/>
      <c r="Z19" s="323"/>
      <c r="AA19" s="323"/>
      <c r="AB19" s="323"/>
      <c r="AC19" s="323"/>
      <c r="AD19" s="323"/>
      <c r="AE19" s="323"/>
      <c r="AF19" s="323"/>
      <c r="AG19" s="323"/>
      <c r="AH19" s="323"/>
      <c r="AI19" s="323"/>
      <c r="AJ19" s="323"/>
      <c r="AK19" s="323"/>
      <c r="AL19" s="323"/>
      <c r="AM19" s="323"/>
      <c r="AN19" s="115"/>
      <c r="AO19" s="32"/>
      <c r="AP19" s="32"/>
      <c r="AQ19" s="32"/>
    </row>
    <row r="20" spans="1:43" ht="20.100000000000001" customHeight="1" x14ac:dyDescent="0.2">
      <c r="A20" s="114"/>
      <c r="B20" s="322"/>
      <c r="C20" s="322"/>
      <c r="D20" s="322"/>
      <c r="E20" s="322"/>
      <c r="F20" s="322"/>
      <c r="G20" s="322"/>
      <c r="H20" s="322"/>
      <c r="I20" s="322"/>
      <c r="J20" s="322"/>
      <c r="K20" s="322"/>
      <c r="L20" s="322"/>
      <c r="M20" s="322"/>
      <c r="N20" s="322"/>
      <c r="O20" s="322"/>
      <c r="P20" s="322"/>
      <c r="Q20" s="322"/>
      <c r="R20" s="322"/>
      <c r="S20" s="322"/>
      <c r="T20" s="111"/>
      <c r="U20" s="111"/>
      <c r="V20" s="323"/>
      <c r="W20" s="323"/>
      <c r="X20" s="323"/>
      <c r="Y20" s="323"/>
      <c r="Z20" s="323"/>
      <c r="AA20" s="323"/>
      <c r="AB20" s="323"/>
      <c r="AC20" s="323"/>
      <c r="AD20" s="323"/>
      <c r="AE20" s="323"/>
      <c r="AF20" s="323"/>
      <c r="AG20" s="323"/>
      <c r="AH20" s="323"/>
      <c r="AI20" s="323"/>
      <c r="AJ20" s="323"/>
      <c r="AK20" s="323"/>
      <c r="AL20" s="323"/>
      <c r="AM20" s="323"/>
      <c r="AN20" s="115"/>
      <c r="AO20" s="32"/>
      <c r="AP20" s="32"/>
      <c r="AQ20" s="32"/>
    </row>
    <row r="21" spans="1:43" ht="20.100000000000001" customHeight="1" x14ac:dyDescent="0.2">
      <c r="A21" s="114"/>
      <c r="B21" s="322"/>
      <c r="C21" s="322"/>
      <c r="D21" s="322"/>
      <c r="E21" s="322"/>
      <c r="F21" s="322"/>
      <c r="G21" s="322"/>
      <c r="H21" s="322"/>
      <c r="I21" s="322"/>
      <c r="J21" s="322"/>
      <c r="K21" s="322"/>
      <c r="L21" s="322"/>
      <c r="M21" s="322"/>
      <c r="N21" s="322"/>
      <c r="O21" s="322"/>
      <c r="P21" s="322"/>
      <c r="Q21" s="322"/>
      <c r="R21" s="322"/>
      <c r="S21" s="322"/>
      <c r="T21" s="111"/>
      <c r="U21" s="111"/>
      <c r="V21" s="323"/>
      <c r="W21" s="323"/>
      <c r="X21" s="323"/>
      <c r="Y21" s="323"/>
      <c r="Z21" s="323"/>
      <c r="AA21" s="323"/>
      <c r="AB21" s="323"/>
      <c r="AC21" s="323"/>
      <c r="AD21" s="323"/>
      <c r="AE21" s="323"/>
      <c r="AF21" s="323"/>
      <c r="AG21" s="323"/>
      <c r="AH21" s="323"/>
      <c r="AI21" s="323"/>
      <c r="AJ21" s="323"/>
      <c r="AK21" s="323"/>
      <c r="AL21" s="323"/>
      <c r="AM21" s="323"/>
      <c r="AN21" s="115"/>
      <c r="AO21" s="32"/>
      <c r="AP21" s="32"/>
      <c r="AQ21" s="32"/>
    </row>
    <row r="22" spans="1:43" ht="20.100000000000001" customHeight="1" x14ac:dyDescent="0.2">
      <c r="A22" s="114"/>
      <c r="B22" s="322"/>
      <c r="C22" s="322"/>
      <c r="D22" s="322"/>
      <c r="E22" s="322"/>
      <c r="F22" s="322"/>
      <c r="G22" s="322"/>
      <c r="H22" s="322"/>
      <c r="I22" s="322"/>
      <c r="J22" s="322"/>
      <c r="K22" s="322"/>
      <c r="L22" s="322"/>
      <c r="M22" s="322"/>
      <c r="N22" s="322"/>
      <c r="O22" s="322"/>
      <c r="P22" s="322"/>
      <c r="Q22" s="322"/>
      <c r="R22" s="322"/>
      <c r="S22" s="322"/>
      <c r="T22" s="111"/>
      <c r="U22" s="111"/>
      <c r="V22" s="323"/>
      <c r="W22" s="323"/>
      <c r="X22" s="323"/>
      <c r="Y22" s="323"/>
      <c r="Z22" s="323"/>
      <c r="AA22" s="323"/>
      <c r="AB22" s="323"/>
      <c r="AC22" s="323"/>
      <c r="AD22" s="323"/>
      <c r="AE22" s="323"/>
      <c r="AF22" s="323"/>
      <c r="AG22" s="323"/>
      <c r="AH22" s="323"/>
      <c r="AI22" s="323"/>
      <c r="AJ22" s="323"/>
      <c r="AK22" s="323"/>
      <c r="AL22" s="323"/>
      <c r="AM22" s="323"/>
      <c r="AN22" s="115"/>
      <c r="AO22" s="32"/>
      <c r="AP22" s="32"/>
      <c r="AQ22" s="32"/>
    </row>
    <row r="23" spans="1:43" ht="20.100000000000001" customHeight="1" x14ac:dyDescent="0.2">
      <c r="A23" s="114"/>
      <c r="B23" s="322"/>
      <c r="C23" s="322"/>
      <c r="D23" s="322"/>
      <c r="E23" s="322"/>
      <c r="F23" s="322"/>
      <c r="G23" s="322"/>
      <c r="H23" s="322"/>
      <c r="I23" s="322"/>
      <c r="J23" s="322"/>
      <c r="K23" s="322"/>
      <c r="L23" s="322"/>
      <c r="M23" s="322"/>
      <c r="N23" s="322"/>
      <c r="O23" s="322"/>
      <c r="P23" s="322"/>
      <c r="Q23" s="322"/>
      <c r="R23" s="322"/>
      <c r="S23" s="322"/>
      <c r="T23" s="111"/>
      <c r="U23" s="111"/>
      <c r="V23" s="323"/>
      <c r="W23" s="323"/>
      <c r="X23" s="323"/>
      <c r="Y23" s="323"/>
      <c r="Z23" s="323"/>
      <c r="AA23" s="323"/>
      <c r="AB23" s="323"/>
      <c r="AC23" s="323"/>
      <c r="AD23" s="323"/>
      <c r="AE23" s="323"/>
      <c r="AF23" s="323"/>
      <c r="AG23" s="323"/>
      <c r="AH23" s="323"/>
      <c r="AI23" s="323"/>
      <c r="AJ23" s="323"/>
      <c r="AK23" s="323"/>
      <c r="AL23" s="323"/>
      <c r="AM23" s="323"/>
      <c r="AN23" s="115"/>
      <c r="AO23" s="32"/>
      <c r="AP23" s="32"/>
      <c r="AQ23" s="32"/>
    </row>
    <row r="24" spans="1:43" ht="20.100000000000001" customHeight="1" x14ac:dyDescent="0.2">
      <c r="A24" s="114"/>
      <c r="B24" s="322"/>
      <c r="C24" s="322"/>
      <c r="D24" s="322"/>
      <c r="E24" s="322"/>
      <c r="F24" s="322"/>
      <c r="G24" s="322"/>
      <c r="H24" s="322"/>
      <c r="I24" s="322"/>
      <c r="J24" s="322"/>
      <c r="K24" s="322"/>
      <c r="L24" s="322"/>
      <c r="M24" s="322"/>
      <c r="N24" s="322"/>
      <c r="O24" s="322"/>
      <c r="P24" s="322"/>
      <c r="Q24" s="322"/>
      <c r="R24" s="322"/>
      <c r="S24" s="322"/>
      <c r="T24" s="111"/>
      <c r="U24" s="111"/>
      <c r="V24" s="323"/>
      <c r="W24" s="323"/>
      <c r="X24" s="323"/>
      <c r="Y24" s="323"/>
      <c r="Z24" s="323"/>
      <c r="AA24" s="323"/>
      <c r="AB24" s="323"/>
      <c r="AC24" s="323"/>
      <c r="AD24" s="323"/>
      <c r="AE24" s="323"/>
      <c r="AF24" s="323"/>
      <c r="AG24" s="323"/>
      <c r="AH24" s="323"/>
      <c r="AI24" s="323"/>
      <c r="AJ24" s="323"/>
      <c r="AK24" s="323"/>
      <c r="AL24" s="323"/>
      <c r="AM24" s="323"/>
      <c r="AN24" s="115"/>
      <c r="AO24" s="32"/>
      <c r="AP24" s="32"/>
      <c r="AQ24" s="32"/>
    </row>
    <row r="25" spans="1:43" ht="20.100000000000001" customHeight="1" x14ac:dyDescent="0.2">
      <c r="A25" s="114"/>
      <c r="B25" s="322"/>
      <c r="C25" s="322"/>
      <c r="D25" s="322"/>
      <c r="E25" s="322"/>
      <c r="F25" s="322"/>
      <c r="G25" s="322"/>
      <c r="H25" s="322"/>
      <c r="I25" s="322"/>
      <c r="J25" s="322"/>
      <c r="K25" s="322"/>
      <c r="L25" s="322"/>
      <c r="M25" s="322"/>
      <c r="N25" s="322"/>
      <c r="O25" s="322"/>
      <c r="P25" s="322"/>
      <c r="Q25" s="322"/>
      <c r="R25" s="322"/>
      <c r="S25" s="322"/>
      <c r="T25" s="111"/>
      <c r="U25" s="111"/>
      <c r="V25" s="323"/>
      <c r="W25" s="323"/>
      <c r="X25" s="323"/>
      <c r="Y25" s="323"/>
      <c r="Z25" s="323"/>
      <c r="AA25" s="323"/>
      <c r="AB25" s="323"/>
      <c r="AC25" s="323"/>
      <c r="AD25" s="323"/>
      <c r="AE25" s="323"/>
      <c r="AF25" s="323"/>
      <c r="AG25" s="323"/>
      <c r="AH25" s="323"/>
      <c r="AI25" s="323"/>
      <c r="AJ25" s="323"/>
      <c r="AK25" s="323"/>
      <c r="AL25" s="323"/>
      <c r="AM25" s="323"/>
      <c r="AN25" s="115"/>
      <c r="AO25" s="32"/>
      <c r="AP25" s="32"/>
      <c r="AQ25" s="32"/>
    </row>
    <row r="26" spans="1:43" ht="20.100000000000001" customHeight="1" x14ac:dyDescent="0.2">
      <c r="A26" s="114"/>
      <c r="B26" s="322"/>
      <c r="C26" s="322"/>
      <c r="D26" s="322"/>
      <c r="E26" s="322"/>
      <c r="F26" s="322"/>
      <c r="G26" s="322"/>
      <c r="H26" s="322"/>
      <c r="I26" s="322"/>
      <c r="J26" s="322"/>
      <c r="K26" s="322"/>
      <c r="L26" s="322"/>
      <c r="M26" s="322"/>
      <c r="N26" s="322"/>
      <c r="O26" s="322"/>
      <c r="P26" s="322"/>
      <c r="Q26" s="322"/>
      <c r="R26" s="322"/>
      <c r="S26" s="322"/>
      <c r="T26" s="111"/>
      <c r="U26" s="111"/>
      <c r="V26" s="323"/>
      <c r="W26" s="323"/>
      <c r="X26" s="323"/>
      <c r="Y26" s="323"/>
      <c r="Z26" s="323"/>
      <c r="AA26" s="323"/>
      <c r="AB26" s="323"/>
      <c r="AC26" s="323"/>
      <c r="AD26" s="323"/>
      <c r="AE26" s="323"/>
      <c r="AF26" s="323"/>
      <c r="AG26" s="323"/>
      <c r="AH26" s="323"/>
      <c r="AI26" s="323"/>
      <c r="AJ26" s="323"/>
      <c r="AK26" s="323"/>
      <c r="AL26" s="323"/>
      <c r="AM26" s="323"/>
      <c r="AN26" s="115"/>
      <c r="AO26" s="32"/>
      <c r="AP26" s="32"/>
      <c r="AQ26" s="32"/>
    </row>
    <row r="27" spans="1:43" ht="20.100000000000001" customHeight="1" x14ac:dyDescent="0.2">
      <c r="A27" s="114"/>
      <c r="B27" s="322"/>
      <c r="C27" s="322"/>
      <c r="D27" s="322"/>
      <c r="E27" s="322"/>
      <c r="F27" s="322"/>
      <c r="G27" s="322"/>
      <c r="H27" s="322"/>
      <c r="I27" s="322"/>
      <c r="J27" s="322"/>
      <c r="K27" s="322"/>
      <c r="L27" s="322"/>
      <c r="M27" s="322"/>
      <c r="N27" s="322"/>
      <c r="O27" s="322"/>
      <c r="P27" s="322"/>
      <c r="Q27" s="322"/>
      <c r="R27" s="322"/>
      <c r="S27" s="322"/>
      <c r="T27" s="111"/>
      <c r="U27" s="111"/>
      <c r="V27" s="323"/>
      <c r="W27" s="323"/>
      <c r="X27" s="323"/>
      <c r="Y27" s="323"/>
      <c r="Z27" s="323"/>
      <c r="AA27" s="323"/>
      <c r="AB27" s="323"/>
      <c r="AC27" s="323"/>
      <c r="AD27" s="323"/>
      <c r="AE27" s="323"/>
      <c r="AF27" s="323"/>
      <c r="AG27" s="323"/>
      <c r="AH27" s="323"/>
      <c r="AI27" s="323"/>
      <c r="AJ27" s="323"/>
      <c r="AK27" s="323"/>
      <c r="AL27" s="323"/>
      <c r="AM27" s="323"/>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34"/>
  <sheetViews>
    <sheetView rightToLeft="1" view="pageBreakPreview" zoomScaleNormal="100" zoomScaleSheetLayoutView="100" workbookViewId="0">
      <selection activeCell="AC38" sqref="AC38"/>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86"/>
      <c r="F2" s="386"/>
      <c r="G2" s="386"/>
      <c r="H2" s="386"/>
      <c r="I2" s="386"/>
      <c r="J2" s="386"/>
      <c r="K2" s="386"/>
      <c r="L2" s="386"/>
      <c r="M2" s="386"/>
      <c r="N2" s="386"/>
      <c r="O2" s="386"/>
      <c r="P2" s="386"/>
      <c r="Q2" s="386"/>
      <c r="R2" s="386"/>
      <c r="S2" s="386"/>
      <c r="V2" s="387"/>
      <c r="W2" s="387"/>
      <c r="X2" s="387"/>
      <c r="Y2" s="387"/>
      <c r="Z2" s="387"/>
      <c r="AA2" s="387"/>
      <c r="AB2" s="387"/>
      <c r="AC2" s="387"/>
      <c r="AD2" s="387"/>
      <c r="AE2" s="387"/>
      <c r="AF2" s="387"/>
      <c r="AG2" s="387"/>
      <c r="AH2" s="387"/>
      <c r="AI2" s="387"/>
      <c r="AJ2" s="387"/>
    </row>
    <row r="3" spans="1:43" ht="14.25" x14ac:dyDescent="0.2">
      <c r="A3" s="102"/>
      <c r="B3" s="102"/>
      <c r="C3" s="102"/>
      <c r="D3" s="102"/>
      <c r="E3" s="386"/>
      <c r="F3" s="386"/>
      <c r="G3" s="386"/>
      <c r="H3" s="386"/>
      <c r="I3" s="386"/>
      <c r="J3" s="386"/>
      <c r="K3" s="386"/>
      <c r="L3" s="386"/>
      <c r="M3" s="386"/>
      <c r="N3" s="386"/>
      <c r="O3" s="386"/>
      <c r="P3" s="386"/>
      <c r="Q3" s="386"/>
      <c r="R3" s="386"/>
      <c r="S3" s="386"/>
      <c r="T3" s="104"/>
      <c r="U3" s="104"/>
      <c r="V3" s="387"/>
      <c r="W3" s="387"/>
      <c r="X3" s="387"/>
      <c r="Y3" s="387"/>
      <c r="Z3" s="387"/>
      <c r="AA3" s="387"/>
      <c r="AB3" s="387"/>
      <c r="AC3" s="387"/>
      <c r="AD3" s="387"/>
      <c r="AE3" s="387"/>
      <c r="AF3" s="387"/>
      <c r="AG3" s="387"/>
      <c r="AH3" s="387"/>
      <c r="AI3" s="387"/>
      <c r="AJ3" s="387"/>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5.25" customHeight="1" x14ac:dyDescent="0.2">
      <c r="A5" s="112"/>
      <c r="B5" s="388" t="s">
        <v>451</v>
      </c>
      <c r="C5" s="388"/>
      <c r="D5" s="388"/>
      <c r="E5" s="388"/>
      <c r="F5" s="388"/>
      <c r="G5" s="388"/>
      <c r="H5" s="388"/>
      <c r="I5" s="388"/>
      <c r="J5" s="388"/>
      <c r="K5" s="388"/>
      <c r="L5" s="388"/>
      <c r="M5" s="388"/>
      <c r="N5" s="388"/>
      <c r="O5" s="388"/>
      <c r="P5" s="388"/>
      <c r="Q5" s="388"/>
      <c r="R5" s="388"/>
      <c r="S5" s="388"/>
      <c r="T5" s="111"/>
      <c r="U5" s="111"/>
      <c r="V5" s="389" t="s">
        <v>452</v>
      </c>
      <c r="W5" s="389"/>
      <c r="X5" s="389"/>
      <c r="Y5" s="389"/>
      <c r="Z5" s="389"/>
      <c r="AA5" s="389"/>
      <c r="AB5" s="389"/>
      <c r="AC5" s="389"/>
      <c r="AD5" s="389"/>
      <c r="AE5" s="389"/>
      <c r="AF5" s="389"/>
      <c r="AG5" s="389"/>
      <c r="AH5" s="389"/>
      <c r="AI5" s="389"/>
      <c r="AJ5" s="389"/>
      <c r="AK5" s="389"/>
      <c r="AL5" s="389"/>
      <c r="AM5" s="389"/>
      <c r="AN5" s="113"/>
      <c r="AO5" s="32"/>
      <c r="AP5" s="32"/>
      <c r="AQ5" s="32"/>
    </row>
    <row r="6" spans="1:43" ht="6"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390" t="s">
        <v>454</v>
      </c>
      <c r="C7" s="390"/>
      <c r="D7" s="390"/>
      <c r="E7" s="390"/>
      <c r="F7" s="390"/>
      <c r="G7" s="390"/>
      <c r="H7" s="390"/>
      <c r="I7" s="390"/>
      <c r="J7" s="390"/>
      <c r="K7" s="390"/>
      <c r="L7" s="390"/>
      <c r="M7" s="390"/>
      <c r="N7" s="390"/>
      <c r="O7" s="390"/>
      <c r="P7" s="390"/>
      <c r="Q7" s="390"/>
      <c r="R7" s="390"/>
      <c r="S7" s="390"/>
      <c r="T7" s="137"/>
      <c r="U7" s="137"/>
      <c r="V7" s="393" t="s">
        <v>453</v>
      </c>
      <c r="W7" s="393"/>
      <c r="X7" s="393"/>
      <c r="Y7" s="393"/>
      <c r="Z7" s="393"/>
      <c r="AA7" s="393"/>
      <c r="AB7" s="393"/>
      <c r="AC7" s="393"/>
      <c r="AD7" s="393"/>
      <c r="AE7" s="393"/>
      <c r="AF7" s="393"/>
      <c r="AG7" s="393"/>
      <c r="AH7" s="393"/>
      <c r="AI7" s="393"/>
      <c r="AJ7" s="393"/>
      <c r="AK7" s="393"/>
      <c r="AL7" s="393"/>
      <c r="AM7" s="393"/>
      <c r="AN7" s="113"/>
      <c r="AO7" s="32"/>
      <c r="AP7" s="32"/>
      <c r="AQ7" s="32"/>
    </row>
    <row r="8" spans="1:43" ht="18.95" customHeight="1" x14ac:dyDescent="0.2">
      <c r="A8" s="112"/>
      <c r="B8" s="390"/>
      <c r="C8" s="390"/>
      <c r="D8" s="390"/>
      <c r="E8" s="390"/>
      <c r="F8" s="390"/>
      <c r="G8" s="390"/>
      <c r="H8" s="390"/>
      <c r="I8" s="390"/>
      <c r="J8" s="390"/>
      <c r="K8" s="390"/>
      <c r="L8" s="390"/>
      <c r="M8" s="390"/>
      <c r="N8" s="390"/>
      <c r="O8" s="390"/>
      <c r="P8" s="390"/>
      <c r="Q8" s="390"/>
      <c r="R8" s="390"/>
      <c r="S8" s="390"/>
      <c r="T8" s="138"/>
      <c r="U8" s="138"/>
      <c r="V8" s="393"/>
      <c r="W8" s="393"/>
      <c r="X8" s="393"/>
      <c r="Y8" s="393"/>
      <c r="Z8" s="393"/>
      <c r="AA8" s="393"/>
      <c r="AB8" s="393"/>
      <c r="AC8" s="393"/>
      <c r="AD8" s="393"/>
      <c r="AE8" s="393"/>
      <c r="AF8" s="393"/>
      <c r="AG8" s="393"/>
      <c r="AH8" s="393"/>
      <c r="AI8" s="393"/>
      <c r="AJ8" s="393"/>
      <c r="AK8" s="393"/>
      <c r="AL8" s="393"/>
      <c r="AM8" s="393"/>
      <c r="AN8" s="113"/>
      <c r="AO8" s="32"/>
      <c r="AP8" s="32"/>
      <c r="AQ8" s="32"/>
    </row>
    <row r="9" spans="1:43" ht="18.95" customHeight="1" x14ac:dyDescent="0.2">
      <c r="A9" s="114"/>
      <c r="B9" s="390"/>
      <c r="C9" s="390"/>
      <c r="D9" s="390"/>
      <c r="E9" s="390"/>
      <c r="F9" s="390"/>
      <c r="G9" s="390"/>
      <c r="H9" s="390"/>
      <c r="I9" s="390"/>
      <c r="J9" s="390"/>
      <c r="K9" s="390"/>
      <c r="L9" s="390"/>
      <c r="M9" s="390"/>
      <c r="N9" s="390"/>
      <c r="O9" s="390"/>
      <c r="P9" s="390"/>
      <c r="Q9" s="390"/>
      <c r="R9" s="390"/>
      <c r="S9" s="390"/>
      <c r="T9" s="132"/>
      <c r="U9" s="132"/>
      <c r="V9" s="393"/>
      <c r="W9" s="393"/>
      <c r="X9" s="393"/>
      <c r="Y9" s="393"/>
      <c r="Z9" s="393"/>
      <c r="AA9" s="393"/>
      <c r="AB9" s="393"/>
      <c r="AC9" s="393"/>
      <c r="AD9" s="393"/>
      <c r="AE9" s="393"/>
      <c r="AF9" s="393"/>
      <c r="AG9" s="393"/>
      <c r="AH9" s="393"/>
      <c r="AI9" s="393"/>
      <c r="AJ9" s="393"/>
      <c r="AK9" s="393"/>
      <c r="AL9" s="393"/>
      <c r="AM9" s="393"/>
      <c r="AN9" s="115"/>
      <c r="AO9" s="32"/>
      <c r="AP9" s="32"/>
      <c r="AQ9" s="32"/>
    </row>
    <row r="10" spans="1:43" ht="18.95" customHeight="1" x14ac:dyDescent="0.2">
      <c r="A10" s="114"/>
      <c r="B10" s="390"/>
      <c r="C10" s="390"/>
      <c r="D10" s="390"/>
      <c r="E10" s="390"/>
      <c r="F10" s="390"/>
      <c r="G10" s="390"/>
      <c r="H10" s="390"/>
      <c r="I10" s="390"/>
      <c r="J10" s="390"/>
      <c r="K10" s="390"/>
      <c r="L10" s="390"/>
      <c r="M10" s="390"/>
      <c r="N10" s="390"/>
      <c r="O10" s="390"/>
      <c r="P10" s="390"/>
      <c r="Q10" s="390"/>
      <c r="R10" s="390"/>
      <c r="S10" s="390"/>
      <c r="T10" s="132"/>
      <c r="U10" s="132"/>
      <c r="V10" s="393"/>
      <c r="W10" s="393"/>
      <c r="X10" s="393"/>
      <c r="Y10" s="393"/>
      <c r="Z10" s="393"/>
      <c r="AA10" s="393"/>
      <c r="AB10" s="393"/>
      <c r="AC10" s="393"/>
      <c r="AD10" s="393"/>
      <c r="AE10" s="393"/>
      <c r="AF10" s="393"/>
      <c r="AG10" s="393"/>
      <c r="AH10" s="393"/>
      <c r="AI10" s="393"/>
      <c r="AJ10" s="393"/>
      <c r="AK10" s="393"/>
      <c r="AL10" s="393"/>
      <c r="AM10" s="393"/>
      <c r="AN10" s="115"/>
      <c r="AO10" s="32"/>
      <c r="AP10" s="32"/>
      <c r="AQ10" s="32"/>
    </row>
    <row r="11" spans="1:43" ht="18.95" customHeight="1" x14ac:dyDescent="0.2">
      <c r="A11" s="114"/>
      <c r="B11" s="390"/>
      <c r="C11" s="390"/>
      <c r="D11" s="390"/>
      <c r="E11" s="390"/>
      <c r="F11" s="390"/>
      <c r="G11" s="390"/>
      <c r="H11" s="390"/>
      <c r="I11" s="390"/>
      <c r="J11" s="390"/>
      <c r="K11" s="390"/>
      <c r="L11" s="390"/>
      <c r="M11" s="390"/>
      <c r="N11" s="390"/>
      <c r="O11" s="390"/>
      <c r="P11" s="390"/>
      <c r="Q11" s="390"/>
      <c r="R11" s="390"/>
      <c r="S11" s="390"/>
      <c r="V11" s="393"/>
      <c r="W11" s="393"/>
      <c r="X11" s="393"/>
      <c r="Y11" s="393"/>
      <c r="Z11" s="393"/>
      <c r="AA11" s="393"/>
      <c r="AB11" s="393"/>
      <c r="AC11" s="393"/>
      <c r="AD11" s="393"/>
      <c r="AE11" s="393"/>
      <c r="AF11" s="393"/>
      <c r="AG11" s="393"/>
      <c r="AH11" s="393"/>
      <c r="AI11" s="393"/>
      <c r="AJ11" s="393"/>
      <c r="AK11" s="393"/>
      <c r="AL11" s="393"/>
      <c r="AM11" s="393"/>
      <c r="AN11" s="115"/>
      <c r="AO11" s="32"/>
      <c r="AP11" s="324"/>
      <c r="AQ11" s="32"/>
    </row>
    <row r="12" spans="1:43" ht="18.95" customHeight="1" x14ac:dyDescent="0.2">
      <c r="A12" s="114"/>
      <c r="B12" s="390"/>
      <c r="C12" s="390"/>
      <c r="D12" s="390"/>
      <c r="E12" s="390"/>
      <c r="F12" s="390"/>
      <c r="G12" s="390"/>
      <c r="H12" s="390"/>
      <c r="I12" s="390"/>
      <c r="J12" s="390"/>
      <c r="K12" s="390"/>
      <c r="L12" s="390"/>
      <c r="M12" s="390"/>
      <c r="N12" s="390"/>
      <c r="O12" s="390"/>
      <c r="P12" s="390"/>
      <c r="Q12" s="390"/>
      <c r="R12" s="390"/>
      <c r="S12" s="390"/>
      <c r="V12" s="393"/>
      <c r="W12" s="393"/>
      <c r="X12" s="393"/>
      <c r="Y12" s="393"/>
      <c r="Z12" s="393"/>
      <c r="AA12" s="393"/>
      <c r="AB12" s="393"/>
      <c r="AC12" s="393"/>
      <c r="AD12" s="393"/>
      <c r="AE12" s="393"/>
      <c r="AF12" s="393"/>
      <c r="AG12" s="393"/>
      <c r="AH12" s="393"/>
      <c r="AI12" s="393"/>
      <c r="AJ12" s="393"/>
      <c r="AK12" s="393"/>
      <c r="AL12" s="393"/>
      <c r="AM12" s="393"/>
      <c r="AN12" s="115"/>
      <c r="AO12" s="32"/>
      <c r="AP12" s="32"/>
      <c r="AQ12" s="32"/>
    </row>
    <row r="13" spans="1:43" ht="18.95" customHeight="1" x14ac:dyDescent="0.2">
      <c r="A13" s="114"/>
      <c r="B13" s="390"/>
      <c r="C13" s="390"/>
      <c r="D13" s="390"/>
      <c r="E13" s="390"/>
      <c r="F13" s="390"/>
      <c r="G13" s="390"/>
      <c r="H13" s="390"/>
      <c r="I13" s="390"/>
      <c r="J13" s="390"/>
      <c r="K13" s="390"/>
      <c r="L13" s="390"/>
      <c r="M13" s="390"/>
      <c r="N13" s="390"/>
      <c r="O13" s="390"/>
      <c r="P13" s="390"/>
      <c r="Q13" s="390"/>
      <c r="R13" s="390"/>
      <c r="S13" s="390"/>
      <c r="V13" s="393"/>
      <c r="W13" s="393"/>
      <c r="X13" s="393"/>
      <c r="Y13" s="393"/>
      <c r="Z13" s="393"/>
      <c r="AA13" s="393"/>
      <c r="AB13" s="393"/>
      <c r="AC13" s="393"/>
      <c r="AD13" s="393"/>
      <c r="AE13" s="393"/>
      <c r="AF13" s="393"/>
      <c r="AG13" s="393"/>
      <c r="AH13" s="393"/>
      <c r="AI13" s="393"/>
      <c r="AJ13" s="393"/>
      <c r="AK13" s="393"/>
      <c r="AL13" s="393"/>
      <c r="AM13" s="393"/>
      <c r="AN13" s="115"/>
      <c r="AO13" s="32"/>
      <c r="AP13" s="32"/>
      <c r="AQ13" s="32"/>
    </row>
    <row r="14" spans="1:43" ht="18.95" customHeight="1" x14ac:dyDescent="0.2">
      <c r="A14" s="114"/>
      <c r="B14" s="390"/>
      <c r="C14" s="390"/>
      <c r="D14" s="390"/>
      <c r="E14" s="390"/>
      <c r="F14" s="390"/>
      <c r="G14" s="390"/>
      <c r="H14" s="390"/>
      <c r="I14" s="390"/>
      <c r="J14" s="390"/>
      <c r="K14" s="390"/>
      <c r="L14" s="390"/>
      <c r="M14" s="390"/>
      <c r="N14" s="390"/>
      <c r="O14" s="390"/>
      <c r="P14" s="390"/>
      <c r="Q14" s="390"/>
      <c r="R14" s="390"/>
      <c r="S14" s="390"/>
      <c r="V14" s="393"/>
      <c r="W14" s="393"/>
      <c r="X14" s="393"/>
      <c r="Y14" s="393"/>
      <c r="Z14" s="393"/>
      <c r="AA14" s="393"/>
      <c r="AB14" s="393"/>
      <c r="AC14" s="393"/>
      <c r="AD14" s="393"/>
      <c r="AE14" s="393"/>
      <c r="AF14" s="393"/>
      <c r="AG14" s="393"/>
      <c r="AH14" s="393"/>
      <c r="AI14" s="393"/>
      <c r="AJ14" s="393"/>
      <c r="AK14" s="393"/>
      <c r="AL14" s="393"/>
      <c r="AM14" s="393"/>
      <c r="AN14" s="115"/>
      <c r="AO14" s="32"/>
      <c r="AP14" s="32"/>
      <c r="AQ14" s="32"/>
    </row>
    <row r="15" spans="1:43" ht="18.95" customHeight="1" x14ac:dyDescent="0.2">
      <c r="A15" s="114"/>
      <c r="B15" s="390"/>
      <c r="C15" s="390"/>
      <c r="D15" s="390"/>
      <c r="E15" s="390"/>
      <c r="F15" s="390"/>
      <c r="G15" s="390"/>
      <c r="H15" s="390"/>
      <c r="I15" s="390"/>
      <c r="J15" s="390"/>
      <c r="K15" s="390"/>
      <c r="L15" s="390"/>
      <c r="M15" s="390"/>
      <c r="N15" s="390"/>
      <c r="O15" s="390"/>
      <c r="P15" s="390"/>
      <c r="Q15" s="390"/>
      <c r="R15" s="390"/>
      <c r="S15" s="390"/>
      <c r="T15" s="111"/>
      <c r="U15" s="111"/>
      <c r="V15" s="393"/>
      <c r="W15" s="393"/>
      <c r="X15" s="393"/>
      <c r="Y15" s="393"/>
      <c r="Z15" s="393"/>
      <c r="AA15" s="393"/>
      <c r="AB15" s="393"/>
      <c r="AC15" s="393"/>
      <c r="AD15" s="393"/>
      <c r="AE15" s="393"/>
      <c r="AF15" s="393"/>
      <c r="AG15" s="393"/>
      <c r="AH15" s="393"/>
      <c r="AI15" s="393"/>
      <c r="AJ15" s="393"/>
      <c r="AK15" s="393"/>
      <c r="AL15" s="393"/>
      <c r="AM15" s="393"/>
      <c r="AN15" s="115"/>
      <c r="AO15" s="32"/>
      <c r="AP15" s="32"/>
      <c r="AQ15" s="32"/>
    </row>
    <row r="16" spans="1:43" ht="18.95" customHeight="1" x14ac:dyDescent="0.2">
      <c r="A16" s="114"/>
      <c r="B16" s="390"/>
      <c r="C16" s="390"/>
      <c r="D16" s="390"/>
      <c r="E16" s="390"/>
      <c r="F16" s="390"/>
      <c r="G16" s="390"/>
      <c r="H16" s="390"/>
      <c r="I16" s="390"/>
      <c r="J16" s="390"/>
      <c r="K16" s="390"/>
      <c r="L16" s="390"/>
      <c r="M16" s="390"/>
      <c r="N16" s="390"/>
      <c r="O16" s="390"/>
      <c r="P16" s="390"/>
      <c r="Q16" s="390"/>
      <c r="R16" s="390"/>
      <c r="S16" s="390"/>
      <c r="T16" s="111"/>
      <c r="U16" s="111"/>
      <c r="V16" s="393"/>
      <c r="W16" s="393"/>
      <c r="X16" s="393"/>
      <c r="Y16" s="393"/>
      <c r="Z16" s="393"/>
      <c r="AA16" s="393"/>
      <c r="AB16" s="393"/>
      <c r="AC16" s="393"/>
      <c r="AD16" s="393"/>
      <c r="AE16" s="393"/>
      <c r="AF16" s="393"/>
      <c r="AG16" s="393"/>
      <c r="AH16" s="393"/>
      <c r="AI16" s="393"/>
      <c r="AJ16" s="393"/>
      <c r="AK16" s="393"/>
      <c r="AL16" s="393"/>
      <c r="AM16" s="393"/>
      <c r="AN16" s="115"/>
      <c r="AO16" s="32"/>
      <c r="AP16" s="32"/>
      <c r="AQ16" s="32"/>
    </row>
    <row r="17" spans="1:43" ht="12"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24.95" customHeight="1" x14ac:dyDescent="0.2">
      <c r="A18" s="112"/>
      <c r="B18" s="388" t="s">
        <v>455</v>
      </c>
      <c r="C18" s="388"/>
      <c r="D18" s="388"/>
      <c r="E18" s="388"/>
      <c r="F18" s="388"/>
      <c r="G18" s="388"/>
      <c r="H18" s="388"/>
      <c r="I18" s="388"/>
      <c r="J18" s="388"/>
      <c r="K18" s="388"/>
      <c r="L18" s="388"/>
      <c r="M18" s="388"/>
      <c r="N18" s="388"/>
      <c r="O18" s="388"/>
      <c r="P18" s="388"/>
      <c r="Q18" s="388"/>
      <c r="R18" s="388"/>
      <c r="S18" s="388"/>
      <c r="T18" s="111"/>
      <c r="U18" s="111"/>
      <c r="V18" s="389" t="s">
        <v>456</v>
      </c>
      <c r="W18" s="389"/>
      <c r="X18" s="389"/>
      <c r="Y18" s="389"/>
      <c r="Z18" s="389"/>
      <c r="AA18" s="389"/>
      <c r="AB18" s="389"/>
      <c r="AC18" s="389"/>
      <c r="AD18" s="389"/>
      <c r="AE18" s="389"/>
      <c r="AF18" s="389"/>
      <c r="AG18" s="389"/>
      <c r="AH18" s="389"/>
      <c r="AI18" s="389"/>
      <c r="AJ18" s="389"/>
      <c r="AK18" s="389"/>
      <c r="AL18" s="389"/>
      <c r="AM18" s="389"/>
      <c r="AN18" s="113"/>
      <c r="AO18" s="32"/>
      <c r="AP18" s="32"/>
      <c r="AQ18" s="32"/>
    </row>
    <row r="19" spans="1:43" ht="6"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390" t="s">
        <v>457</v>
      </c>
      <c r="C20" s="390"/>
      <c r="D20" s="390"/>
      <c r="E20" s="390"/>
      <c r="F20" s="390"/>
      <c r="G20" s="390"/>
      <c r="H20" s="390"/>
      <c r="I20" s="390"/>
      <c r="J20" s="390"/>
      <c r="K20" s="390"/>
      <c r="L20" s="390"/>
      <c r="M20" s="390"/>
      <c r="N20" s="390"/>
      <c r="O20" s="390"/>
      <c r="P20" s="390"/>
      <c r="Q20" s="390"/>
      <c r="R20" s="390"/>
      <c r="S20" s="390"/>
      <c r="T20" s="133"/>
      <c r="U20" s="133"/>
      <c r="V20" s="393" t="s">
        <v>458</v>
      </c>
      <c r="W20" s="393"/>
      <c r="X20" s="393"/>
      <c r="Y20" s="393"/>
      <c r="Z20" s="393"/>
      <c r="AA20" s="393"/>
      <c r="AB20" s="393"/>
      <c r="AC20" s="393"/>
      <c r="AD20" s="393"/>
      <c r="AE20" s="393"/>
      <c r="AF20" s="393"/>
      <c r="AG20" s="393"/>
      <c r="AH20" s="393"/>
      <c r="AI20" s="393"/>
      <c r="AJ20" s="393"/>
      <c r="AK20" s="393"/>
      <c r="AL20" s="393"/>
      <c r="AM20" s="393"/>
      <c r="AN20" s="113"/>
      <c r="AO20" s="32"/>
      <c r="AP20" s="32"/>
      <c r="AQ20" s="32"/>
    </row>
    <row r="21" spans="1:43" ht="17.100000000000001" customHeight="1" x14ac:dyDescent="0.2">
      <c r="A21" s="112"/>
      <c r="B21" s="390"/>
      <c r="C21" s="390"/>
      <c r="D21" s="390"/>
      <c r="E21" s="390"/>
      <c r="F21" s="390"/>
      <c r="G21" s="390"/>
      <c r="H21" s="390"/>
      <c r="I21" s="390"/>
      <c r="J21" s="390"/>
      <c r="K21" s="390"/>
      <c r="L21" s="390"/>
      <c r="M21" s="390"/>
      <c r="N21" s="390"/>
      <c r="O21" s="390"/>
      <c r="P21" s="390"/>
      <c r="Q21" s="390"/>
      <c r="R21" s="390"/>
      <c r="S21" s="390"/>
      <c r="T21" s="131"/>
      <c r="U21" s="131"/>
      <c r="V21" s="393"/>
      <c r="W21" s="393"/>
      <c r="X21" s="393"/>
      <c r="Y21" s="393"/>
      <c r="Z21" s="393"/>
      <c r="AA21" s="393"/>
      <c r="AB21" s="393"/>
      <c r="AC21" s="393"/>
      <c r="AD21" s="393"/>
      <c r="AE21" s="393"/>
      <c r="AF21" s="393"/>
      <c r="AG21" s="393"/>
      <c r="AH21" s="393"/>
      <c r="AI21" s="393"/>
      <c r="AJ21" s="393"/>
      <c r="AK21" s="393"/>
      <c r="AL21" s="393"/>
      <c r="AM21" s="393"/>
      <c r="AN21" s="113"/>
      <c r="AO21" s="32"/>
      <c r="AP21" s="32"/>
      <c r="AQ21" s="32"/>
    </row>
    <row r="22" spans="1:43" ht="17.100000000000001" customHeight="1" x14ac:dyDescent="0.2">
      <c r="A22" s="114"/>
      <c r="B22" s="390"/>
      <c r="C22" s="390"/>
      <c r="D22" s="390"/>
      <c r="E22" s="390"/>
      <c r="F22" s="390"/>
      <c r="G22" s="390"/>
      <c r="H22" s="390"/>
      <c r="I22" s="390"/>
      <c r="J22" s="390"/>
      <c r="K22" s="390"/>
      <c r="L22" s="390"/>
      <c r="M22" s="390"/>
      <c r="N22" s="390"/>
      <c r="O22" s="390"/>
      <c r="P22" s="390"/>
      <c r="Q22" s="390"/>
      <c r="R22" s="390"/>
      <c r="S22" s="390"/>
      <c r="T22" s="132"/>
      <c r="U22" s="132"/>
      <c r="V22" s="393"/>
      <c r="W22" s="393"/>
      <c r="X22" s="393"/>
      <c r="Y22" s="393"/>
      <c r="Z22" s="393"/>
      <c r="AA22" s="393"/>
      <c r="AB22" s="393"/>
      <c r="AC22" s="393"/>
      <c r="AD22" s="393"/>
      <c r="AE22" s="393"/>
      <c r="AF22" s="393"/>
      <c r="AG22" s="393"/>
      <c r="AH22" s="393"/>
      <c r="AI22" s="393"/>
      <c r="AJ22" s="393"/>
      <c r="AK22" s="393"/>
      <c r="AL22" s="393"/>
      <c r="AM22" s="393"/>
      <c r="AN22" s="115"/>
      <c r="AO22" s="32"/>
      <c r="AP22" s="32"/>
      <c r="AQ22" s="32"/>
    </row>
    <row r="23" spans="1:43" ht="17.100000000000001" customHeight="1" x14ac:dyDescent="0.2">
      <c r="A23" s="114"/>
      <c r="B23" s="390"/>
      <c r="C23" s="390"/>
      <c r="D23" s="390"/>
      <c r="E23" s="390"/>
      <c r="F23" s="390"/>
      <c r="G23" s="390"/>
      <c r="H23" s="390"/>
      <c r="I23" s="390"/>
      <c r="J23" s="390"/>
      <c r="K23" s="390"/>
      <c r="L23" s="390"/>
      <c r="M23" s="390"/>
      <c r="N23" s="390"/>
      <c r="O23" s="390"/>
      <c r="P23" s="390"/>
      <c r="Q23" s="390"/>
      <c r="R23" s="390"/>
      <c r="S23" s="390"/>
      <c r="T23" s="132"/>
      <c r="U23" s="132"/>
      <c r="V23" s="393"/>
      <c r="W23" s="393"/>
      <c r="X23" s="393"/>
      <c r="Y23" s="393"/>
      <c r="Z23" s="393"/>
      <c r="AA23" s="393"/>
      <c r="AB23" s="393"/>
      <c r="AC23" s="393"/>
      <c r="AD23" s="393"/>
      <c r="AE23" s="393"/>
      <c r="AF23" s="393"/>
      <c r="AG23" s="393"/>
      <c r="AH23" s="393"/>
      <c r="AI23" s="393"/>
      <c r="AJ23" s="393"/>
      <c r="AK23" s="393"/>
      <c r="AL23" s="393"/>
      <c r="AM23" s="393"/>
      <c r="AN23" s="115"/>
      <c r="AO23" s="32"/>
      <c r="AP23" s="32"/>
      <c r="AQ23" s="32"/>
    </row>
    <row r="24" spans="1:43" ht="17.100000000000001" customHeight="1" x14ac:dyDescent="0.2">
      <c r="A24" s="114"/>
      <c r="B24" s="390"/>
      <c r="C24" s="390"/>
      <c r="D24" s="390"/>
      <c r="E24" s="390"/>
      <c r="F24" s="390"/>
      <c r="G24" s="390"/>
      <c r="H24" s="390"/>
      <c r="I24" s="390"/>
      <c r="J24" s="390"/>
      <c r="K24" s="390"/>
      <c r="L24" s="390"/>
      <c r="M24" s="390"/>
      <c r="N24" s="390"/>
      <c r="O24" s="390"/>
      <c r="P24" s="390"/>
      <c r="Q24" s="390"/>
      <c r="R24" s="390"/>
      <c r="S24" s="390"/>
      <c r="V24" s="393"/>
      <c r="W24" s="393"/>
      <c r="X24" s="393"/>
      <c r="Y24" s="393"/>
      <c r="Z24" s="393"/>
      <c r="AA24" s="393"/>
      <c r="AB24" s="393"/>
      <c r="AC24" s="393"/>
      <c r="AD24" s="393"/>
      <c r="AE24" s="393"/>
      <c r="AF24" s="393"/>
      <c r="AG24" s="393"/>
      <c r="AH24" s="393"/>
      <c r="AI24" s="393"/>
      <c r="AJ24" s="393"/>
      <c r="AK24" s="393"/>
      <c r="AL24" s="393"/>
      <c r="AM24" s="393"/>
      <c r="AN24" s="115"/>
      <c r="AO24" s="32"/>
      <c r="AP24" s="32"/>
      <c r="AQ24" s="32"/>
    </row>
    <row r="25" spans="1:43" ht="12"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4.95" customHeight="1" x14ac:dyDescent="0.2">
      <c r="A26" s="112"/>
      <c r="B26" s="388" t="s">
        <v>420</v>
      </c>
      <c r="C26" s="388"/>
      <c r="D26" s="388"/>
      <c r="E26" s="388"/>
      <c r="F26" s="388"/>
      <c r="G26" s="388"/>
      <c r="H26" s="388"/>
      <c r="I26" s="388"/>
      <c r="J26" s="388"/>
      <c r="K26" s="388"/>
      <c r="L26" s="388"/>
      <c r="M26" s="388"/>
      <c r="N26" s="388"/>
      <c r="O26" s="388"/>
      <c r="P26" s="388"/>
      <c r="Q26" s="388"/>
      <c r="R26" s="388"/>
      <c r="S26" s="388"/>
      <c r="T26" s="111"/>
      <c r="U26" s="111"/>
      <c r="V26" s="394" t="s">
        <v>421</v>
      </c>
      <c r="W26" s="394"/>
      <c r="X26" s="394"/>
      <c r="Y26" s="394"/>
      <c r="Z26" s="394"/>
      <c r="AA26" s="394"/>
      <c r="AB26" s="394"/>
      <c r="AC26" s="394"/>
      <c r="AD26" s="394"/>
      <c r="AE26" s="394"/>
      <c r="AF26" s="394"/>
      <c r="AG26" s="394"/>
      <c r="AH26" s="394"/>
      <c r="AI26" s="394"/>
      <c r="AJ26" s="394"/>
      <c r="AK26" s="394"/>
      <c r="AL26" s="394"/>
      <c r="AM26" s="394"/>
      <c r="AN26" s="113"/>
      <c r="AO26" s="32"/>
      <c r="AP26" s="32"/>
      <c r="AQ26" s="32"/>
    </row>
    <row r="27" spans="1:43" ht="6"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390" t="s">
        <v>459</v>
      </c>
      <c r="C28" s="390"/>
      <c r="D28" s="390"/>
      <c r="E28" s="390"/>
      <c r="F28" s="390"/>
      <c r="G28" s="390"/>
      <c r="H28" s="390"/>
      <c r="I28" s="390"/>
      <c r="J28" s="390"/>
      <c r="K28" s="390"/>
      <c r="L28" s="390"/>
      <c r="M28" s="390"/>
      <c r="N28" s="390"/>
      <c r="O28" s="390"/>
      <c r="P28" s="390"/>
      <c r="Q28" s="390"/>
      <c r="R28" s="390"/>
      <c r="S28" s="390"/>
      <c r="T28" s="133"/>
      <c r="U28" s="133"/>
      <c r="V28" s="393" t="s">
        <v>460</v>
      </c>
      <c r="W28" s="393"/>
      <c r="X28" s="393"/>
      <c r="Y28" s="393"/>
      <c r="Z28" s="393"/>
      <c r="AA28" s="393"/>
      <c r="AB28" s="393"/>
      <c r="AC28" s="393"/>
      <c r="AD28" s="393"/>
      <c r="AE28" s="393"/>
      <c r="AF28" s="393"/>
      <c r="AG28" s="393"/>
      <c r="AH28" s="393"/>
      <c r="AI28" s="393"/>
      <c r="AJ28" s="393"/>
      <c r="AK28" s="393"/>
      <c r="AL28" s="393"/>
      <c r="AM28" s="393"/>
      <c r="AN28" s="113"/>
      <c r="AO28" s="32"/>
      <c r="AP28" s="32"/>
      <c r="AQ28" s="32"/>
    </row>
    <row r="29" spans="1:43" ht="18" customHeight="1" x14ac:dyDescent="0.2">
      <c r="A29" s="112"/>
      <c r="B29" s="390"/>
      <c r="C29" s="390"/>
      <c r="D29" s="390"/>
      <c r="E29" s="390"/>
      <c r="F29" s="390"/>
      <c r="G29" s="390"/>
      <c r="H29" s="390"/>
      <c r="I29" s="390"/>
      <c r="J29" s="390"/>
      <c r="K29" s="390"/>
      <c r="L29" s="390"/>
      <c r="M29" s="390"/>
      <c r="N29" s="390"/>
      <c r="O29" s="390"/>
      <c r="P29" s="390"/>
      <c r="Q29" s="390"/>
      <c r="R29" s="390"/>
      <c r="S29" s="390"/>
      <c r="T29" s="131"/>
      <c r="U29" s="131"/>
      <c r="V29" s="393"/>
      <c r="W29" s="393"/>
      <c r="X29" s="393"/>
      <c r="Y29" s="393"/>
      <c r="Z29" s="393"/>
      <c r="AA29" s="393"/>
      <c r="AB29" s="393"/>
      <c r="AC29" s="393"/>
      <c r="AD29" s="393"/>
      <c r="AE29" s="393"/>
      <c r="AF29" s="393"/>
      <c r="AG29" s="393"/>
      <c r="AH29" s="393"/>
      <c r="AI29" s="393"/>
      <c r="AJ29" s="393"/>
      <c r="AK29" s="393"/>
      <c r="AL29" s="393"/>
      <c r="AM29" s="393"/>
      <c r="AN29" s="113"/>
      <c r="AO29" s="32"/>
      <c r="AP29" s="32"/>
      <c r="AQ29" s="32"/>
    </row>
    <row r="30" spans="1:43" ht="18" customHeight="1" x14ac:dyDescent="0.2">
      <c r="A30" s="114"/>
      <c r="B30" s="390"/>
      <c r="C30" s="390"/>
      <c r="D30" s="390"/>
      <c r="E30" s="390"/>
      <c r="F30" s="390"/>
      <c r="G30" s="390"/>
      <c r="H30" s="390"/>
      <c r="I30" s="390"/>
      <c r="J30" s="390"/>
      <c r="K30" s="390"/>
      <c r="L30" s="390"/>
      <c r="M30" s="390"/>
      <c r="N30" s="390"/>
      <c r="O30" s="390"/>
      <c r="P30" s="390"/>
      <c r="Q30" s="390"/>
      <c r="R30" s="390"/>
      <c r="S30" s="390"/>
      <c r="T30" s="132"/>
      <c r="U30" s="132"/>
      <c r="V30" s="393"/>
      <c r="W30" s="393"/>
      <c r="X30" s="393"/>
      <c r="Y30" s="393"/>
      <c r="Z30" s="393"/>
      <c r="AA30" s="393"/>
      <c r="AB30" s="393"/>
      <c r="AC30" s="393"/>
      <c r="AD30" s="393"/>
      <c r="AE30" s="393"/>
      <c r="AF30" s="393"/>
      <c r="AG30" s="393"/>
      <c r="AH30" s="393"/>
      <c r="AI30" s="393"/>
      <c r="AJ30" s="393"/>
      <c r="AK30" s="393"/>
      <c r="AL30" s="393"/>
      <c r="AM30" s="393"/>
      <c r="AN30" s="115"/>
      <c r="AO30" s="32"/>
      <c r="AP30" s="32"/>
      <c r="AQ30" s="32"/>
    </row>
    <row r="31" spans="1:43" ht="18" customHeight="1" x14ac:dyDescent="0.2">
      <c r="A31" s="114"/>
      <c r="B31" s="390"/>
      <c r="C31" s="390"/>
      <c r="D31" s="390"/>
      <c r="E31" s="390"/>
      <c r="F31" s="390"/>
      <c r="G31" s="390"/>
      <c r="H31" s="390"/>
      <c r="I31" s="390"/>
      <c r="J31" s="390"/>
      <c r="K31" s="390"/>
      <c r="L31" s="390"/>
      <c r="M31" s="390"/>
      <c r="N31" s="390"/>
      <c r="O31" s="390"/>
      <c r="P31" s="390"/>
      <c r="Q31" s="390"/>
      <c r="R31" s="390"/>
      <c r="S31" s="390"/>
      <c r="T31" s="132"/>
      <c r="U31" s="132"/>
      <c r="V31" s="393"/>
      <c r="W31" s="393"/>
      <c r="X31" s="393"/>
      <c r="Y31" s="393"/>
      <c r="Z31" s="393"/>
      <c r="AA31" s="393"/>
      <c r="AB31" s="393"/>
      <c r="AC31" s="393"/>
      <c r="AD31" s="393"/>
      <c r="AE31" s="393"/>
      <c r="AF31" s="393"/>
      <c r="AG31" s="393"/>
      <c r="AH31" s="393"/>
      <c r="AI31" s="393"/>
      <c r="AJ31" s="393"/>
      <c r="AK31" s="393"/>
      <c r="AL31" s="393"/>
      <c r="AM31" s="393"/>
      <c r="AN31" s="115"/>
      <c r="AO31" s="32"/>
      <c r="AP31" s="32"/>
      <c r="AQ31" s="32"/>
    </row>
    <row r="32" spans="1:43" ht="18" customHeight="1" x14ac:dyDescent="0.2">
      <c r="A32" s="114"/>
      <c r="B32" s="390"/>
      <c r="C32" s="390"/>
      <c r="D32" s="390"/>
      <c r="E32" s="390"/>
      <c r="F32" s="390"/>
      <c r="G32" s="390"/>
      <c r="H32" s="390"/>
      <c r="I32" s="390"/>
      <c r="J32" s="390"/>
      <c r="K32" s="390"/>
      <c r="L32" s="390"/>
      <c r="M32" s="390"/>
      <c r="N32" s="390"/>
      <c r="O32" s="390"/>
      <c r="P32" s="390"/>
      <c r="Q32" s="390"/>
      <c r="R32" s="390"/>
      <c r="S32" s="390"/>
      <c r="V32" s="393"/>
      <c r="W32" s="393"/>
      <c r="X32" s="393"/>
      <c r="Y32" s="393"/>
      <c r="Z32" s="393"/>
      <c r="AA32" s="393"/>
      <c r="AB32" s="393"/>
      <c r="AC32" s="393"/>
      <c r="AD32" s="393"/>
      <c r="AE32" s="393"/>
      <c r="AF32" s="393"/>
      <c r="AG32" s="393"/>
      <c r="AH32" s="393"/>
      <c r="AI32" s="393"/>
      <c r="AJ32" s="393"/>
      <c r="AK32" s="393"/>
      <c r="AL32" s="393"/>
      <c r="AM32" s="393"/>
      <c r="AN32" s="115"/>
      <c r="AO32" s="32"/>
      <c r="AP32" s="32"/>
      <c r="AQ32" s="32"/>
    </row>
    <row r="33" spans="1:43" ht="18" customHeight="1" x14ac:dyDescent="0.2">
      <c r="A33" s="114"/>
      <c r="B33" s="390"/>
      <c r="C33" s="390"/>
      <c r="D33" s="390"/>
      <c r="E33" s="390"/>
      <c r="F33" s="390"/>
      <c r="G33" s="390"/>
      <c r="H33" s="390"/>
      <c r="I33" s="390"/>
      <c r="J33" s="390"/>
      <c r="K33" s="390"/>
      <c r="L33" s="390"/>
      <c r="M33" s="390"/>
      <c r="N33" s="390"/>
      <c r="O33" s="390"/>
      <c r="P33" s="390"/>
      <c r="Q33" s="390"/>
      <c r="R33" s="390"/>
      <c r="S33" s="390"/>
      <c r="V33" s="393"/>
      <c r="W33" s="393"/>
      <c r="X33" s="393"/>
      <c r="Y33" s="393"/>
      <c r="Z33" s="393"/>
      <c r="AA33" s="393"/>
      <c r="AB33" s="393"/>
      <c r="AC33" s="393"/>
      <c r="AD33" s="393"/>
      <c r="AE33" s="393"/>
      <c r="AF33" s="393"/>
      <c r="AG33" s="393"/>
      <c r="AH33" s="393"/>
      <c r="AI33" s="393"/>
      <c r="AJ33" s="393"/>
      <c r="AK33" s="393"/>
      <c r="AL33" s="393"/>
      <c r="AM33" s="393"/>
      <c r="AN33" s="115"/>
      <c r="AO33" s="32"/>
      <c r="AP33" s="32"/>
      <c r="AQ33" s="32"/>
    </row>
    <row r="34" spans="1:43" ht="18" customHeight="1" x14ac:dyDescent="0.2">
      <c r="B34" s="390"/>
      <c r="C34" s="390"/>
      <c r="D34" s="390"/>
      <c r="E34" s="390"/>
      <c r="F34" s="390"/>
      <c r="G34" s="390"/>
      <c r="H34" s="390"/>
      <c r="I34" s="390"/>
      <c r="J34" s="390"/>
      <c r="K34" s="390"/>
      <c r="L34" s="390"/>
      <c r="M34" s="390"/>
      <c r="N34" s="390"/>
      <c r="O34" s="390"/>
      <c r="P34" s="390"/>
      <c r="Q34" s="390"/>
      <c r="R34" s="390"/>
      <c r="S34" s="390"/>
      <c r="V34" s="393"/>
      <c r="W34" s="393"/>
      <c r="X34" s="393"/>
      <c r="Y34" s="393"/>
      <c r="Z34" s="393"/>
      <c r="AA34" s="393"/>
      <c r="AB34" s="393"/>
      <c r="AC34" s="393"/>
      <c r="AD34" s="393"/>
      <c r="AE34" s="393"/>
      <c r="AF34" s="393"/>
      <c r="AG34" s="393"/>
      <c r="AH34" s="393"/>
      <c r="AI34" s="393"/>
      <c r="AJ34" s="393"/>
      <c r="AK34" s="393"/>
      <c r="AL34" s="393"/>
      <c r="AM34" s="393"/>
    </row>
  </sheetData>
  <mergeCells count="14">
    <mergeCell ref="B28:S34"/>
    <mergeCell ref="V28:AM34"/>
    <mergeCell ref="B18:S18"/>
    <mergeCell ref="V18:AM18"/>
    <mergeCell ref="B20:S24"/>
    <mergeCell ref="V20:AM24"/>
    <mergeCell ref="B26:S26"/>
    <mergeCell ref="V26:AM26"/>
    <mergeCell ref="E2:S3"/>
    <mergeCell ref="V2:AJ3"/>
    <mergeCell ref="B5:S5"/>
    <mergeCell ref="V5:AM5"/>
    <mergeCell ref="B7:S16"/>
    <mergeCell ref="V7: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20" zoomScaleNormal="100" zoomScaleSheetLayoutView="120" zoomScalePageLayoutView="85" workbookViewId="0">
      <selection activeCell="AN8" sqref="AN8"/>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395" t="s">
        <v>137</v>
      </c>
      <c r="B2" s="395"/>
      <c r="C2" s="395"/>
      <c r="D2" s="395"/>
      <c r="E2" s="395"/>
      <c r="F2" s="395"/>
      <c r="G2" s="395"/>
      <c r="H2" s="168"/>
      <c r="I2" s="168"/>
      <c r="J2" s="168"/>
      <c r="K2" s="168"/>
    </row>
    <row r="3" spans="1:11" s="1" customFormat="1" ht="21" customHeight="1" x14ac:dyDescent="0.2">
      <c r="A3" s="396" t="s">
        <v>381</v>
      </c>
      <c r="B3" s="396"/>
      <c r="C3" s="396"/>
      <c r="D3" s="396"/>
      <c r="E3" s="396"/>
      <c r="F3" s="396"/>
      <c r="G3" s="396"/>
      <c r="H3" s="169"/>
      <c r="I3" s="169"/>
      <c r="J3" s="169"/>
      <c r="K3" s="169"/>
    </row>
    <row r="4" spans="1:11" s="1" customFormat="1" ht="20.25" customHeight="1" x14ac:dyDescent="0.25">
      <c r="A4" s="397" t="s">
        <v>429</v>
      </c>
      <c r="B4" s="397"/>
      <c r="C4" s="397"/>
      <c r="D4" s="397"/>
      <c r="E4" s="397"/>
      <c r="F4" s="397"/>
      <c r="G4" s="397"/>
      <c r="H4" s="141"/>
      <c r="I4" s="141"/>
      <c r="J4" s="141"/>
      <c r="K4" s="141"/>
    </row>
    <row r="5" spans="1:11" s="1" customFormat="1" ht="20.25" customHeight="1" x14ac:dyDescent="0.2">
      <c r="A5" s="398" t="s">
        <v>430</v>
      </c>
      <c r="B5" s="398"/>
      <c r="C5" s="398"/>
      <c r="D5" s="398"/>
      <c r="E5" s="398"/>
      <c r="F5" s="398"/>
      <c r="G5" s="398"/>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399" t="s">
        <v>303</v>
      </c>
      <c r="B8" s="41" t="s">
        <v>141</v>
      </c>
      <c r="C8" s="41" t="s">
        <v>143</v>
      </c>
      <c r="D8" s="41" t="s">
        <v>1</v>
      </c>
      <c r="E8" s="41" t="s">
        <v>2</v>
      </c>
      <c r="F8" s="41" t="s">
        <v>3</v>
      </c>
      <c r="G8" s="401" t="s">
        <v>161</v>
      </c>
    </row>
    <row r="9" spans="1:11" s="4" customFormat="1" ht="30" customHeight="1" x14ac:dyDescent="0.2">
      <c r="A9" s="400"/>
      <c r="B9" s="42" t="s">
        <v>142</v>
      </c>
      <c r="C9" s="42" t="s">
        <v>144</v>
      </c>
      <c r="D9" s="42" t="s">
        <v>4</v>
      </c>
      <c r="E9" s="42" t="s">
        <v>5</v>
      </c>
      <c r="F9" s="42" t="s">
        <v>6</v>
      </c>
      <c r="G9" s="402"/>
    </row>
    <row r="10" spans="1:11" s="4" customFormat="1" ht="27" customHeight="1" x14ac:dyDescent="0.2">
      <c r="A10" s="177" t="s">
        <v>15</v>
      </c>
      <c r="B10" s="228">
        <v>1988167</v>
      </c>
      <c r="C10" s="228">
        <v>1814077</v>
      </c>
      <c r="D10" s="228">
        <v>1740912</v>
      </c>
      <c r="E10" s="228">
        <v>1739985</v>
      </c>
      <c r="F10" s="228">
        <v>73165</v>
      </c>
      <c r="G10" s="175" t="s">
        <v>16</v>
      </c>
    </row>
    <row r="11" spans="1:11" s="4" customFormat="1" ht="27" customHeight="1" x14ac:dyDescent="0.2">
      <c r="A11" s="178" t="s">
        <v>17</v>
      </c>
      <c r="B11" s="229">
        <v>619531</v>
      </c>
      <c r="C11" s="229">
        <v>460286</v>
      </c>
      <c r="D11" s="229">
        <v>256834</v>
      </c>
      <c r="E11" s="229">
        <v>255536</v>
      </c>
      <c r="F11" s="229">
        <v>203452</v>
      </c>
      <c r="G11" s="176" t="s">
        <v>18</v>
      </c>
    </row>
    <row r="12" spans="1:11" s="5" customFormat="1" ht="27" customHeight="1" x14ac:dyDescent="0.2">
      <c r="A12" s="157" t="s">
        <v>7</v>
      </c>
      <c r="B12" s="248">
        <f>SUM(B10:B11)</f>
        <v>2607698</v>
      </c>
      <c r="C12" s="248">
        <f t="shared" ref="C12:F12" si="0">SUM(C10:C11)</f>
        <v>2274363</v>
      </c>
      <c r="D12" s="248">
        <f t="shared" si="0"/>
        <v>1997746</v>
      </c>
      <c r="E12" s="248">
        <f t="shared" si="0"/>
        <v>1995521</v>
      </c>
      <c r="F12" s="248">
        <f t="shared" si="0"/>
        <v>276617</v>
      </c>
      <c r="G12" s="70" t="s">
        <v>8</v>
      </c>
    </row>
    <row r="13" spans="1:11" ht="12.75" x14ac:dyDescent="0.2">
      <c r="K13" s="319"/>
    </row>
    <row r="14" spans="1:11" ht="20.25" x14ac:dyDescent="0.2">
      <c r="A14" s="7"/>
      <c r="B14" s="319"/>
      <c r="C14" s="319"/>
      <c r="D14" s="319"/>
      <c r="E14" s="319"/>
      <c r="F14" s="319"/>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2018</EnglishTitle>
    <PublishingRollupImage xmlns="http://schemas.microsoft.com/sharepoint/v3" xsi:nil="true"/>
    <TaxCatchAll xmlns="b1657202-86a7-46c3-ba71-02bb0da5a392"/>
    <DocType xmlns="b1657202-86a7-46c3-ba71-02bb0da5a392">
      <Value>Publication</Value>
      <Value>Survey</Value>
    </DocType>
    <DocumentDescription xmlns="b1657202-86a7-46c3-ba71-02bb0da5a392">النشرة الفصلية - مسح القوى العاملة، الربع الثاني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2018-09-03T21:00:00+00:00</PublishingStartDate>
    <Visible xmlns="b1657202-86a7-46c3-ba71-02bb0da5a392">true</Visible>
    <ArabicTitle xmlns="b1657202-86a7-46c3-ba71-02bb0da5a392">النشرة الفصلية - مسح القوى العاملة، الربع الثاني 2018</ArabicTitle>
    <DocumentDescription0 xmlns="423524d6-f9d7-4b47-aadf-7b8f6888b7b0">Quarterly Bulletin - Labor Force Survey, Second Quarter (Q2) 2018</DocumentDescription0>
    <DocPeriodicity xmlns="423524d6-f9d7-4b47-aadf-7b8f6888b7b0">Annual</DocPeriodicity>
  </documentManagement>
</p:properties>
</file>

<file path=customXml/itemProps1.xml><?xml version="1.0" encoding="utf-8"?>
<ds:datastoreItem xmlns:ds="http://schemas.openxmlformats.org/officeDocument/2006/customXml" ds:itemID="{2562DDCE-41F6-4583-AB0C-0ED8C91D16C3}"/>
</file>

<file path=customXml/itemProps2.xml><?xml version="1.0" encoding="utf-8"?>
<ds:datastoreItem xmlns:ds="http://schemas.openxmlformats.org/officeDocument/2006/customXml" ds:itemID="{B70BE430-BA95-46F1-899F-96267E2CDBA5}"/>
</file>

<file path=customXml/itemProps3.xml><?xml version="1.0" encoding="utf-8"?>
<ds:datastoreItem xmlns:ds="http://schemas.openxmlformats.org/officeDocument/2006/customXml" ds:itemID="{14EF46C8-E6B7-472F-B643-D803C04D3F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36</vt:i4>
      </vt:variant>
    </vt:vector>
  </HeadingPairs>
  <TitlesOfParts>
    <vt:vector size="71"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'Executive Summary 4'!Print_Area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2018</dc:title>
  <dc:creator>Saber Abd El_Zaher</dc:creator>
  <cp:keywords/>
  <cp:lastModifiedBy>Census Operations User18</cp:lastModifiedBy>
  <cp:lastPrinted>2018-08-05T14:55:11Z</cp:lastPrinted>
  <dcterms:created xsi:type="dcterms:W3CDTF">2013-04-23T08:46:36Z</dcterms:created>
  <dcterms:modified xsi:type="dcterms:W3CDTF">2018-08-13T20:07:30Z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Quarterly Bulletin - Labor Force Survey, Second Quarter (Q2) 2018</vt:lpwstr>
  </property>
</Properties>
</file>